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<sst xmlns="http://schemas.openxmlformats.org/spreadsheetml/2006/main" count="80" uniqueCount="75">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</sst>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10585.46</v>
          </cell>
        </row>
        <row r="14">
          <cell r="J14">
            <v>10435</v>
          </cell>
        </row>
        <row r="49">
          <cell r="M49">
            <v>1100.79</v>
          </cell>
        </row>
        <row r="50">
          <cell r="J50">
            <v>1053</v>
          </cell>
        </row>
        <row r="60">
          <cell r="O60">
            <v>6909.0199999999995</v>
          </cell>
        </row>
        <row r="61">
          <cell r="J61">
            <v>6899</v>
          </cell>
        </row>
        <row r="103">
          <cell r="N103">
            <v>2399.27</v>
          </cell>
        </row>
        <row r="104">
          <cell r="J104">
            <v>2331</v>
          </cell>
        </row>
        <row r="122">
          <cell r="N122">
            <v>494.17</v>
          </cell>
        </row>
        <row r="123">
          <cell r="J123">
            <v>497</v>
          </cell>
        </row>
      </sheetData>
      <sheetData sheetId="1">
        <row r="33">
          <cell r="Q33">
            <v>4671.34</v>
          </cell>
          <cell r="S33">
            <v>4666</v>
          </cell>
        </row>
        <row r="44">
          <cell r="Q44">
            <v>5285.8099999999995</v>
          </cell>
          <cell r="S44">
            <v>5303</v>
          </cell>
        </row>
        <row r="57">
          <cell r="Q57">
            <v>3456.18</v>
          </cell>
          <cell r="S57">
            <v>3457</v>
          </cell>
        </row>
      </sheetData>
      <sheetData sheetId="2">
        <row r="4">
          <cell r="Q4">
            <v>9337.95</v>
          </cell>
          <cell r="S4">
            <v>9241</v>
          </cell>
        </row>
        <row r="10">
          <cell r="Q10">
            <v>1007.1</v>
          </cell>
          <cell r="S10">
            <v>994</v>
          </cell>
        </row>
        <row r="20">
          <cell r="Q20">
            <v>1992.24</v>
          </cell>
          <cell r="S20">
            <v>1970</v>
          </cell>
        </row>
        <row r="79">
          <cell r="Q79">
            <v>56830.01</v>
          </cell>
          <cell r="S79">
            <v>55761</v>
          </cell>
        </row>
      </sheetData>
      <sheetData sheetId="3">
        <row r="55">
          <cell r="B55">
            <v>14869.9</v>
          </cell>
          <cell r="I55">
            <v>15074.59</v>
          </cell>
        </row>
        <row r="56">
          <cell r="B56">
            <v>1003.26</v>
          </cell>
          <cell r="I56">
            <v>1033.72</v>
          </cell>
        </row>
        <row r="57">
          <cell r="B57">
            <v>1058.61</v>
          </cell>
          <cell r="I57">
            <v>1069.31</v>
          </cell>
        </row>
        <row r="59">
          <cell r="B59">
            <v>83.22</v>
          </cell>
          <cell r="I59">
            <v>82.78</v>
          </cell>
        </row>
        <row r="61">
          <cell r="B61">
            <v>72.3671</v>
          </cell>
          <cell r="I61">
            <v>72.96</v>
          </cell>
        </row>
        <row r="62">
          <cell r="B62">
            <v>1907</v>
          </cell>
          <cell r="I62">
            <v>1930</v>
          </cell>
        </row>
        <row r="63">
          <cell r="B63">
            <v>5970.11</v>
          </cell>
          <cell r="I63">
            <v>6032.94</v>
          </cell>
        </row>
        <row r="64">
          <cell r="B64">
            <v>19199</v>
          </cell>
          <cell r="I64">
            <v>19500</v>
          </cell>
        </row>
      </sheetData>
      <sheetData sheetId="4">
        <row r="18">
          <cell r="M18">
            <v>31.7477</v>
          </cell>
          <cell r="O18">
            <v>31.650217330621686</v>
          </cell>
        </row>
        <row r="19">
          <cell r="C19">
            <v>44.9389</v>
          </cell>
        </row>
        <row r="21">
          <cell r="C21">
            <v>44.9498</v>
          </cell>
        </row>
      </sheetData>
      <sheetData sheetId="5">
        <row r="2">
          <cell r="A2">
            <v>40025</v>
          </cell>
          <cell r="B2">
            <v>402</v>
          </cell>
        </row>
        <row r="3">
          <cell r="A3">
            <v>40018</v>
          </cell>
          <cell r="B3">
            <v>402.4</v>
          </cell>
        </row>
        <row r="4">
          <cell r="A4">
            <v>40011</v>
          </cell>
          <cell r="B4">
            <v>398.1</v>
          </cell>
        </row>
      </sheetData>
      <sheetData sheetId="7">
        <row r="8">
          <cell r="AA8">
            <v>13.77</v>
          </cell>
          <cell r="AB8">
            <v>13.76</v>
          </cell>
          <cell r="AE8">
            <v>10.26</v>
          </cell>
          <cell r="AF8">
            <v>10.25</v>
          </cell>
        </row>
      </sheetData>
      <sheetData sheetId="9">
        <row r="4">
          <cell r="F4">
            <v>471.8</v>
          </cell>
          <cell r="G4">
            <v>335.1</v>
          </cell>
        </row>
        <row r="5">
          <cell r="E5">
            <v>40036</v>
          </cell>
          <cell r="F5">
            <v>423.3</v>
          </cell>
          <cell r="G5">
            <v>293.3</v>
          </cell>
        </row>
      </sheetData>
      <sheetData sheetId="11">
        <row r="6">
          <cell r="G6" t="str">
            <v>326,750</v>
          </cell>
          <cell r="J6">
            <v>331</v>
          </cell>
        </row>
        <row r="7">
          <cell r="G7" t="str">
            <v>63,390</v>
          </cell>
          <cell r="J7">
            <v>64</v>
          </cell>
        </row>
        <row r="12">
          <cell r="L12">
            <v>5949.6777185</v>
          </cell>
          <cell r="M12">
            <v>6020.1576125</v>
          </cell>
        </row>
        <row r="15">
          <cell r="G15" t="str">
            <v>21,670</v>
          </cell>
          <cell r="J15">
            <v>21.92</v>
          </cell>
        </row>
        <row r="23">
          <cell r="G23" t="str">
            <v>69,240</v>
          </cell>
          <cell r="J23">
            <v>69.44999999999999</v>
          </cell>
        </row>
        <row r="31">
          <cell r="G31" t="str">
            <v>944,600</v>
          </cell>
          <cell r="J31">
            <v>947.6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F4" sqref="F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40037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40036</v>
      </c>
      <c r="F4" s="9">
        <f ca="1">TODAY()</f>
        <v>40037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'[1]инд-обновл'!I56</f>
        <v>1033.72</v>
      </c>
      <c r="F6" s="15">
        <f>'[1]инд-обновл'!B56</f>
        <v>1003.26</v>
      </c>
      <c r="G6" s="16">
        <f>IF(ISERROR(F6/E6-1),"н/д",F6/E6-1)</f>
        <v>-0.029466393220601406</v>
      </c>
      <c r="H6" s="16">
        <f>IF(ISERROR(F6/D6-1),"н/д",F6/D6-1)</f>
        <v>-0.04723646723646724</v>
      </c>
      <c r="I6" s="16">
        <f>IF(ISERROR(F6/C6-1),"н/д",F6/C6-1)</f>
        <v>0.5814562020208389</v>
      </c>
      <c r="J6" s="16">
        <f>IF(ISERROR(F6/B6-1),"н/д",F6/B6-1)</f>
        <v>-0.5647688623585756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'[1]инд-обновл'!I57</f>
        <v>1069.31</v>
      </c>
      <c r="F7" s="15">
        <f>'[1]инд-обновл'!B57</f>
        <v>1058.61</v>
      </c>
      <c r="G7" s="16">
        <f>IF(ISERROR(F7/E7-1),"н/д",F7/E7-1)</f>
        <v>-0.010006452759256046</v>
      </c>
      <c r="H7" s="16">
        <f>IF(ISERROR(F7/D7-1),"н/д",F7/D7-1)</f>
        <v>-0.02432258064516135</v>
      </c>
      <c r="I7" s="16">
        <f>IF(ISERROR(F7/C7-1),"н/д",F7/C7-1)</f>
        <v>0.6545434653496294</v>
      </c>
      <c r="J7" s="16">
        <f>IF(ISERROR(F7/B7-1),"н/д",F7/B7-1)</f>
        <v>-0.4471317554158224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9337.95</v>
      </c>
      <c r="F10" s="15">
        <f>'[1]СевАм-индексы'!S4</f>
        <v>9241</v>
      </c>
      <c r="G10" s="16">
        <f aca="true" t="shared" si="0" ref="G10:G16">IF(ISERROR(F10/E10-1),"н/д",F10/E10-1)</f>
        <v>-0.010382364437590774</v>
      </c>
      <c r="H10" s="16">
        <f aca="true" t="shared" si="1" ref="H10:H16">IF(ISERROR(F10/D10-1),"н/д",F10/D10-1)</f>
        <v>0.007522895769733973</v>
      </c>
      <c r="I10" s="16">
        <f aca="true" t="shared" si="2" ref="I10:I16">IF(ISERROR(F10/C10-1),"н/д",F10/C10-1)</f>
        <v>0.02283531587691434</v>
      </c>
      <c r="J10" s="16">
        <f aca="true" t="shared" si="3" ref="J10:J16">IF(ISERROR(F10/B10-1),"н/д",F10/B10-1)</f>
        <v>-0.29154949877184533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1992.24</v>
      </c>
      <c r="F11" s="15">
        <f>'[1]СевАм-индексы'!S20</f>
        <v>1970</v>
      </c>
      <c r="G11" s="16">
        <f t="shared" si="0"/>
        <v>-0.011163313656989082</v>
      </c>
      <c r="H11" s="16">
        <f t="shared" si="1"/>
        <v>-0.004547751389590737</v>
      </c>
      <c r="I11" s="16">
        <f t="shared" si="2"/>
        <v>0.20695253674465897</v>
      </c>
      <c r="J11" s="16">
        <f t="shared" si="3"/>
        <v>-0.2450950337216431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1007.1</v>
      </c>
      <c r="F12" s="15">
        <f>'[1]СевАм-индексы'!S10</f>
        <v>994</v>
      </c>
      <c r="G12" s="16">
        <f t="shared" si="0"/>
        <v>-0.013007645715420568</v>
      </c>
      <c r="H12" s="16">
        <f t="shared" si="1"/>
        <v>0.007092198581560183</v>
      </c>
      <c r="I12" s="16">
        <f t="shared" si="2"/>
        <v>0.06675252200042925</v>
      </c>
      <c r="J12" s="16">
        <f t="shared" si="3"/>
        <v>-0.31313745542994553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3456.18</v>
      </c>
      <c r="F13" s="15">
        <f>'[1]евр-индексы'!S57</f>
        <v>3457</v>
      </c>
      <c r="G13" s="16">
        <f t="shared" si="0"/>
        <v>0.00023725616142677985</v>
      </c>
      <c r="H13" s="16">
        <f t="shared" si="1"/>
        <v>-0.0008670520231214285</v>
      </c>
      <c r="I13" s="16">
        <f t="shared" si="2"/>
        <v>0.03203580032779141</v>
      </c>
      <c r="J13" s="16">
        <f t="shared" si="3"/>
        <v>-0.37712834002990936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5285.8099999999995</v>
      </c>
      <c r="F14" s="15">
        <f>'[1]евр-индексы'!S44</f>
        <v>5303</v>
      </c>
      <c r="G14" s="16">
        <f t="shared" si="0"/>
        <v>0.003252103272724627</v>
      </c>
      <c r="H14" s="16">
        <f t="shared" si="1"/>
        <v>-0.01778107056862377</v>
      </c>
      <c r="I14" s="16">
        <f t="shared" si="2"/>
        <v>0.066343325149254</v>
      </c>
      <c r="J14" s="16">
        <f t="shared" si="3"/>
        <v>-0.3328804518750551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4671.34</v>
      </c>
      <c r="F15" s="15">
        <f>'[1]евр-индексы'!S33</f>
        <v>4666</v>
      </c>
      <c r="G15" s="16">
        <f t="shared" si="0"/>
        <v>-0.0011431409402870019</v>
      </c>
      <c r="H15" s="16">
        <f t="shared" si="1"/>
        <v>0.0025784271594326835</v>
      </c>
      <c r="I15" s="16">
        <f t="shared" si="2"/>
        <v>0.022844102863130544</v>
      </c>
      <c r="J15" s="16">
        <f t="shared" si="3"/>
        <v>-0.27283494631196714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10585.46</v>
      </c>
      <c r="F16" s="15">
        <f>'[1]азия-индексы'!J14</f>
        <v>10435</v>
      </c>
      <c r="G16" s="16">
        <f t="shared" si="0"/>
        <v>-0.014213836715645689</v>
      </c>
      <c r="H16" s="16">
        <f t="shared" si="1"/>
        <v>0.008017774343122008</v>
      </c>
      <c r="I16" s="16">
        <f t="shared" si="2"/>
        <v>0.1539159051300878</v>
      </c>
      <c r="J16" s="16">
        <f t="shared" si="3"/>
        <v>-0.28972051676491006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6909.0199999999995</v>
      </c>
      <c r="F18" s="15">
        <f>'[1]азия-индексы'!J61</f>
        <v>6899</v>
      </c>
      <c r="G18" s="16">
        <f aca="true" t="shared" si="4" ref="G18:G23">IF(ISERROR(F18/E18-1),"н/д",F18/E18-1)</f>
        <v>-0.0014502780423272243</v>
      </c>
      <c r="H18" s="16">
        <f aca="true" t="shared" si="5" ref="H18:H23">IF(ISERROR(F18/D18-1),"н/д",F18/D18-1)</f>
        <v>-0.022389117188607033</v>
      </c>
      <c r="I18" s="16">
        <f aca="true" t="shared" si="6" ref="I18:I23">IF(ISERROR(F18/C18-1),"н/д",F18/C18-1)</f>
        <v>0.4684003396966141</v>
      </c>
      <c r="J18" s="16">
        <f aca="true" t="shared" si="7" ref="J18:J23">IF(ISERROR(F18/B18-1),"н/д",F18/B18-1)</f>
        <v>-0.1711021133952494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494.17</v>
      </c>
      <c r="F19" s="15">
        <f>'[1]азия-индексы'!J123</f>
        <v>497</v>
      </c>
      <c r="G19" s="16">
        <f t="shared" si="4"/>
        <v>0.005726774187020611</v>
      </c>
      <c r="H19" s="16">
        <f t="shared" si="5"/>
        <v>0.06196581196581197</v>
      </c>
      <c r="I19" s="16">
        <f t="shared" si="6"/>
        <v>0.5861364651815919</v>
      </c>
      <c r="J19" s="16">
        <f t="shared" si="7"/>
        <v>-0.4604277494300293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'[1]инд-обновл'!I55</f>
        <v>15074.59</v>
      </c>
      <c r="F20" s="15">
        <f>'[1]инд-обновл'!B55</f>
        <v>14869.9</v>
      </c>
      <c r="G20" s="16">
        <f t="shared" si="4"/>
        <v>-0.013578478751329226</v>
      </c>
      <c r="H20" s="16">
        <f t="shared" si="5"/>
        <v>-0.05916482125909528</v>
      </c>
      <c r="I20" s="16">
        <f t="shared" si="6"/>
        <v>0.5014853394672165</v>
      </c>
      <c r="J20" s="16">
        <f t="shared" si="7"/>
        <v>-0.26751786884196116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2399.27</v>
      </c>
      <c r="F21" s="15">
        <f>'[1]азия-индексы'!J104</f>
        <v>2331</v>
      </c>
      <c r="G21" s="16">
        <f t="shared" si="4"/>
        <v>-0.028454488240173048</v>
      </c>
      <c r="H21" s="16">
        <f t="shared" si="5"/>
        <v>-0.0012853470437017567</v>
      </c>
      <c r="I21" s="16">
        <f t="shared" si="6"/>
        <v>0.6217479813377229</v>
      </c>
      <c r="J21" s="16">
        <f t="shared" si="7"/>
        <v>-0.1466227347611203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1100.79</v>
      </c>
      <c r="F22" s="15">
        <f>'[1]азия-индексы'!J50</f>
        <v>1053</v>
      </c>
      <c r="G22" s="16">
        <f t="shared" si="4"/>
        <v>-0.043414275202354635</v>
      </c>
      <c r="H22" s="16">
        <f t="shared" si="5"/>
        <v>-0.07712532865907096</v>
      </c>
      <c r="I22" s="16">
        <f t="shared" si="6"/>
        <v>0.8436971994362104</v>
      </c>
      <c r="J22" s="16">
        <f t="shared" si="7"/>
        <v>-0.28484107579462103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56830.01</v>
      </c>
      <c r="F23" s="15">
        <f>'[1]СевАм-индексы'!S79</f>
        <v>55761</v>
      </c>
      <c r="G23" s="16">
        <f t="shared" si="4"/>
        <v>-0.018810660072028917</v>
      </c>
      <c r="H23" s="16">
        <f t="shared" si="5"/>
        <v>0.01816820655151008</v>
      </c>
      <c r="I23" s="16">
        <f t="shared" si="6"/>
        <v>0.3855730046715038</v>
      </c>
      <c r="J23" s="16">
        <f t="shared" si="7"/>
        <v>-0.10553904582490237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72.96</v>
      </c>
      <c r="F25" s="21">
        <f>'[1]инд-обновл'!B61</f>
        <v>72.3671</v>
      </c>
      <c r="G25" s="16">
        <f aca="true" t="shared" si="8" ref="G25:G34">IF(ISERROR(F25/E25-1),"н/д",F25/E25-1)</f>
        <v>-0.008126370614035094</v>
      </c>
      <c r="H25" s="16">
        <f aca="true" t="shared" si="9" ref="H25:H34">IF(ISERROR(F25/D25-1),"н/д",F25/D25-1)</f>
        <v>-0.001970762653427327</v>
      </c>
      <c r="I25" s="16">
        <f aca="true" t="shared" si="10" ref="I25:I34">IF(ISERROR(F25/C25-1),"н/д",F25/C25-1)</f>
        <v>0.5400532028091081</v>
      </c>
      <c r="J25" s="16">
        <f aca="true" t="shared" si="11" ref="J25:J34">IF(ISERROR(F25/B25-1),"н/д",F25/B25-1)</f>
        <v>-0.2592927328556808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69.44999999999999</v>
      </c>
      <c r="F26" s="21" t="str">
        <f>'[1]сырье'!G23</f>
        <v>69,240</v>
      </c>
      <c r="G26" s="16">
        <f t="shared" si="8"/>
        <v>-0.0030237580993519586</v>
      </c>
      <c r="H26" s="16">
        <f t="shared" si="9"/>
        <v>-0.018150879183210455</v>
      </c>
      <c r="I26" s="16">
        <f t="shared" si="10"/>
        <v>0.4941735002157961</v>
      </c>
      <c r="J26" s="16">
        <f t="shared" si="11"/>
        <v>-0.30502860584161395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947.6</v>
      </c>
      <c r="F27" s="21" t="str">
        <f>'[1]сырье'!G31</f>
        <v>944,600</v>
      </c>
      <c r="G27" s="16">
        <f t="shared" si="8"/>
        <v>-0.00316589278176449</v>
      </c>
      <c r="H27" s="16">
        <f t="shared" si="9"/>
        <v>-0.011200669946613506</v>
      </c>
      <c r="I27" s="16">
        <f t="shared" si="10"/>
        <v>0.07708095781071833</v>
      </c>
      <c r="J27" s="16">
        <f t="shared" si="11"/>
        <v>0.12815000597157544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'[1]инд-обновл'!I63</f>
        <v>6032.94</v>
      </c>
      <c r="F28" s="21">
        <f>'[1]инд-обновл'!B63</f>
        <v>5970.11</v>
      </c>
      <c r="G28" s="16">
        <f t="shared" si="8"/>
        <v>-0.010414491110470214</v>
      </c>
      <c r="H28" s="16">
        <f t="shared" si="9"/>
        <v>0.0027764807057266694</v>
      </c>
      <c r="I28" s="16">
        <f t="shared" si="10"/>
        <v>0.9446612377850161</v>
      </c>
      <c r="J28" s="16">
        <f t="shared" si="11"/>
        <v>-0.10434019443110909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'[1]инд-обновл'!I64</f>
        <v>19500</v>
      </c>
      <c r="F29" s="21">
        <f>'[1]инд-обновл'!B64</f>
        <v>19199</v>
      </c>
      <c r="G29" s="16">
        <f t="shared" si="8"/>
        <v>-0.015435897435897461</v>
      </c>
      <c r="H29" s="16">
        <f t="shared" si="9"/>
        <v>0.036383265856950064</v>
      </c>
      <c r="I29" s="16">
        <f t="shared" si="10"/>
        <v>0.5105428796223446</v>
      </c>
      <c r="J29" s="16">
        <f t="shared" si="11"/>
        <v>-0.2755094339622641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'[1]инд-обновл'!I62</f>
        <v>1930</v>
      </c>
      <c r="F30" s="21">
        <f>'[1]инд-обновл'!B62</f>
        <v>1907</v>
      </c>
      <c r="G30" s="16">
        <f t="shared" si="8"/>
        <v>-0.011917098445595853</v>
      </c>
      <c r="H30" s="16">
        <f t="shared" si="9"/>
        <v>-0.003266692800209081</v>
      </c>
      <c r="I30" s="16">
        <f t="shared" si="10"/>
        <v>0.27558528428093654</v>
      </c>
      <c r="J30" s="16">
        <f t="shared" si="11"/>
        <v>-0.19382794335235676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64</v>
      </c>
      <c r="F31" s="21" t="str">
        <f>'[1]сырье'!G7</f>
        <v>63,390</v>
      </c>
      <c r="G31" s="16">
        <f t="shared" si="8"/>
        <v>-0.009531249999999991</v>
      </c>
      <c r="H31" s="16">
        <f t="shared" si="9"/>
        <v>0.04603960396039608</v>
      </c>
      <c r="I31" s="16">
        <f t="shared" si="10"/>
        <v>0.32587324827441955</v>
      </c>
      <c r="J31" s="16">
        <f t="shared" si="11"/>
        <v>-0.05388059701492531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21.92</v>
      </c>
      <c r="F32" s="21" t="str">
        <f>'[1]сырье'!G15</f>
        <v>21,670</v>
      </c>
      <c r="G32" s="16">
        <f t="shared" si="8"/>
        <v>-0.011405109489051046</v>
      </c>
      <c r="H32" s="16">
        <f t="shared" si="9"/>
        <v>0.14899257688229062</v>
      </c>
      <c r="I32" s="16">
        <f t="shared" si="10"/>
        <v>0.9176991150442477</v>
      </c>
      <c r="J32" s="16">
        <f t="shared" si="11"/>
        <v>0.9008771929824562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331</v>
      </c>
      <c r="F33" s="21" t="str">
        <f>'[1]сырье'!G6</f>
        <v>326,750</v>
      </c>
      <c r="G33" s="16">
        <f t="shared" si="8"/>
        <v>-0.012839879154078582</v>
      </c>
      <c r="H33" s="16">
        <f t="shared" si="9"/>
        <v>-0.089198606271777</v>
      </c>
      <c r="I33" s="16">
        <f t="shared" si="10"/>
        <v>-0.16751592356687894</v>
      </c>
      <c r="J33" s="16">
        <f t="shared" si="11"/>
        <v>-0.3507848201867674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6020.1576125</v>
      </c>
      <c r="F34" s="21">
        <f>'[1]сырье'!L12</f>
        <v>5949.6777185</v>
      </c>
      <c r="G34" s="16">
        <f t="shared" si="8"/>
        <v>-0.011707317073170742</v>
      </c>
      <c r="H34" s="16">
        <f t="shared" si="9"/>
        <v>-0.03480131752701077</v>
      </c>
      <c r="I34" s="16">
        <f t="shared" si="10"/>
        <v>-0.08284476599713286</v>
      </c>
      <c r="J34" s="16">
        <f t="shared" si="11"/>
        <v>-0.3380494522201578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40036</v>
      </c>
      <c r="F36" s="24">
        <f ca="1">TODAY()</f>
        <v>40037</v>
      </c>
      <c r="G36" s="25"/>
      <c r="H36" s="25"/>
      <c r="I36" s="25"/>
      <c r="J36" s="11">
        <f>WEEKDAY(F36)</f>
        <v>4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423.3</v>
      </c>
      <c r="F38" s="26">
        <f>'[1]остатки средств на кс'!F4</f>
        <v>471.8</v>
      </c>
      <c r="G38" s="16">
        <f aca="true" t="shared" si="12" ref="G38:G44">IF(ISERROR(F38/E38-1),"н/д",F38/E38-1)</f>
        <v>0.11457595086227257</v>
      </c>
      <c r="H38" s="16">
        <f aca="true" t="shared" si="13" ref="H38:H44">IF(ISERROR(F38/D38-1),"н/д",F38/D38-1)</f>
        <v>0.1325012001920307</v>
      </c>
      <c r="I38" s="16">
        <f aca="true" t="shared" si="14" ref="I38:I44">IF(ISERROR(F38/C38-1),"н/д",F38/C38-1)</f>
        <v>-0.5408719346049046</v>
      </c>
      <c r="J38" s="16">
        <f aca="true" t="shared" si="15" ref="J38:J44">IF(ISERROR(F38/B38-1),"н/д",F38/B38-1)</f>
        <v>-0.41186736474694596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293.3</v>
      </c>
      <c r="F39" s="26">
        <f>'[1]остатки средств на кс'!G4</f>
        <v>335.1</v>
      </c>
      <c r="G39" s="16">
        <f t="shared" si="12"/>
        <v>0.14251619502216162</v>
      </c>
      <c r="H39" s="16">
        <f t="shared" si="13"/>
        <v>0.4762114537444935</v>
      </c>
      <c r="I39" s="16">
        <f t="shared" si="14"/>
        <v>-0.5825339479257505</v>
      </c>
      <c r="J39" s="16">
        <f t="shared" si="15"/>
        <v>-0.418733738074588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10.26</v>
      </c>
      <c r="F40" s="26">
        <f>'[1]rates-cbr'!AF8</f>
        <v>10.25</v>
      </c>
      <c r="G40" s="16">
        <f t="shared" si="12"/>
        <v>-0.0009746588693957392</v>
      </c>
      <c r="H40" s="16">
        <f t="shared" si="13"/>
        <v>0.07894736842105265</v>
      </c>
      <c r="I40" s="16">
        <f t="shared" si="14"/>
        <v>-0.34713375796178336</v>
      </c>
      <c r="J40" s="16">
        <f t="shared" si="15"/>
        <v>0.8636363636363635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13.77</v>
      </c>
      <c r="F41" s="26">
        <f>'[1]rates-cbr'!AB8</f>
        <v>13.76</v>
      </c>
      <c r="G41" s="16">
        <f t="shared" si="12"/>
        <v>-0.000726216412490932</v>
      </c>
      <c r="H41" s="16">
        <f t="shared" si="13"/>
        <v>0.09206349206349218</v>
      </c>
      <c r="I41" s="16">
        <f t="shared" si="14"/>
        <v>-0.36325775104118463</v>
      </c>
      <c r="J41" s="16">
        <f t="shared" si="15"/>
        <v>1.029498525073746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0.461</v>
      </c>
      <c r="F42" s="26">
        <v>0.459</v>
      </c>
      <c r="G42" s="16">
        <f t="shared" si="12"/>
        <v>-0.004338394793926281</v>
      </c>
      <c r="H42" s="16">
        <f t="shared" si="13"/>
        <v>-0.08199999999999996</v>
      </c>
      <c r="I42" s="16">
        <f t="shared" si="14"/>
        <v>-0.6778947368421053</v>
      </c>
      <c r="J42" s="16">
        <f t="shared" si="15"/>
        <v>-0.9024027216670211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валют'!O18</f>
        <v>31.650217330621686</v>
      </c>
      <c r="F43" s="26">
        <f>'[1]курсы валют'!M18</f>
        <v>31.7477</v>
      </c>
      <c r="G43" s="16">
        <f t="shared" si="12"/>
        <v>0.0030799999999999716</v>
      </c>
      <c r="H43" s="16">
        <f t="shared" si="13"/>
        <v>8.92115625</v>
      </c>
      <c r="I43" s="16">
        <f t="shared" si="14"/>
        <v>0.08022116366110921</v>
      </c>
      <c r="J43" s="16">
        <f t="shared" si="15"/>
        <v>0.29582448979591836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44.9498</v>
      </c>
      <c r="F44" s="26">
        <f>'[1]курсы валют'!C19</f>
        <v>44.9389</v>
      </c>
      <c r="G44" s="16">
        <f t="shared" si="12"/>
        <v>-0.00024249273634158186</v>
      </c>
      <c r="H44" s="16">
        <f t="shared" si="13"/>
        <v>0.009862921348314568</v>
      </c>
      <c r="I44" s="16">
        <f t="shared" si="14"/>
        <v>0.08476012310663195</v>
      </c>
      <c r="J44" s="16">
        <f t="shared" si="15"/>
        <v>0.24830277777777776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40011</v>
      </c>
      <c r="E45" s="31">
        <f>'[1]ЗВР-cbr'!A3</f>
        <v>40018</v>
      </c>
      <c r="F45" s="31">
        <f>'[1]ЗВР-cbr'!A2</f>
        <v>40025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398.1</v>
      </c>
      <c r="E46" s="26">
        <f>'[1]ЗВР-cbr'!B3</f>
        <v>402.4</v>
      </c>
      <c r="F46" s="26">
        <f>'[1]ЗВР-cbr'!B2</f>
        <v>402</v>
      </c>
      <c r="G46" s="16">
        <f>IF(ISERROR(F46/E46-1),"н/д",F46/E46-1)</f>
        <v>-0.0009940357852882276</v>
      </c>
      <c r="H46" s="16">
        <f>IF(ISERROR(F46/D46-1),"н/д",F46/D46-1)</f>
        <v>0.009796533534287777</v>
      </c>
      <c r="I46" s="16">
        <f>IF(ISERROR(F46/C46-1),"н/д",F46/C46-1)</f>
        <v>-0.05633802816901412</v>
      </c>
      <c r="J46" s="16">
        <f>IF(ISERROR(F46/B46-1),"н/д",F46/B46-1)</f>
        <v>-0.16284881299458553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40021</v>
      </c>
      <c r="F47" s="31">
        <v>40028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8.1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2009-08-12T09:11:56Z</cp:lastPrinted>
  <dcterms:created xsi:type="dcterms:W3CDTF">2009-08-12T09:10:50Z</dcterms:created>
  <dcterms:modified xsi:type="dcterms:W3CDTF">2009-08-12T09:11:56Z</dcterms:modified>
  <cp:category/>
  <cp:version/>
  <cp:contentType/>
  <cp:contentStatus/>
</cp:coreProperties>
</file>