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<sst xmlns="http://schemas.openxmlformats.org/spreadsheetml/2006/main" count="79" uniqueCount="74">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</sst>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0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7" fillId="0" borderId="0" xfId="17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9" fontId="4" fillId="0" borderId="0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17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5" fontId="10" fillId="0" borderId="0" xfId="17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11" fillId="0" borderId="0" xfId="17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12" fillId="0" borderId="1" xfId="17" applyNumberFormat="1" applyFont="1" applyFill="1" applyBorder="1" applyAlignment="1">
      <alignment horizontal="center" vertical="center" wrapText="1"/>
    </xf>
    <xf numFmtId="9" fontId="12" fillId="0" borderId="1" xfId="17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12" fillId="0" borderId="0" xfId="17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2" fillId="0" borderId="5" xfId="17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16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9732</v>
          </cell>
          <cell r="S10">
            <v>9978.640000000001</v>
          </cell>
        </row>
        <row r="41">
          <cell r="L41">
            <v>949</v>
          </cell>
          <cell r="S41">
            <v>937.15</v>
          </cell>
        </row>
        <row r="49">
          <cell r="L49">
            <v>7412</v>
          </cell>
          <cell r="S49">
            <v>7545.29</v>
          </cell>
        </row>
        <row r="77">
          <cell r="L77">
            <v>2473</v>
          </cell>
          <cell r="S77">
            <v>2477.98</v>
          </cell>
        </row>
        <row r="96">
          <cell r="L96">
            <v>550</v>
          </cell>
          <cell r="S96">
            <v>568.99</v>
          </cell>
        </row>
      </sheetData>
      <sheetData sheetId="1">
        <row r="27">
          <cell r="Q27">
            <v>5047.81</v>
          </cell>
          <cell r="S27">
            <v>5021</v>
          </cell>
        </row>
        <row r="36">
          <cell r="Q36">
            <v>5554.55</v>
          </cell>
          <cell r="S36">
            <v>5513</v>
          </cell>
        </row>
        <row r="47">
          <cell r="Q47">
            <v>3720.77</v>
          </cell>
          <cell r="S47">
            <v>3679</v>
          </cell>
        </row>
      </sheetData>
      <sheetData sheetId="2">
        <row r="2">
          <cell r="Q2">
            <v>9712.28</v>
          </cell>
          <cell r="S2">
            <v>9509</v>
          </cell>
        </row>
        <row r="8">
          <cell r="Q8">
            <v>1057.08</v>
          </cell>
          <cell r="S8">
            <v>1030</v>
          </cell>
        </row>
        <row r="18">
          <cell r="Q18">
            <v>2122.42</v>
          </cell>
          <cell r="S18">
            <v>2057</v>
          </cell>
        </row>
        <row r="69">
          <cell r="Q69">
            <v>61517.89</v>
          </cell>
          <cell r="S69">
            <v>60459</v>
          </cell>
        </row>
      </sheetData>
      <sheetData sheetId="3">
        <row r="55">
          <cell r="B55">
            <v>17134.55</v>
          </cell>
          <cell r="I55">
            <v>17126.84</v>
          </cell>
        </row>
        <row r="56">
          <cell r="B56">
            <v>1233.83</v>
          </cell>
          <cell r="I56">
            <v>1266.85</v>
          </cell>
        </row>
        <row r="57">
          <cell r="B57">
            <v>1183.15</v>
          </cell>
          <cell r="I57">
            <v>1211.44</v>
          </cell>
        </row>
        <row r="61">
          <cell r="B61">
            <v>68.24</v>
          </cell>
          <cell r="I61">
            <v>69.19</v>
          </cell>
        </row>
        <row r="62">
          <cell r="B62">
            <v>1833</v>
          </cell>
          <cell r="I62">
            <v>1858</v>
          </cell>
        </row>
        <row r="63">
          <cell r="B63">
            <v>5944.76</v>
          </cell>
          <cell r="I63">
            <v>6034.04</v>
          </cell>
        </row>
        <row r="64">
          <cell r="B64">
            <v>17350</v>
          </cell>
          <cell r="I64">
            <v>17425</v>
          </cell>
        </row>
      </sheetData>
      <sheetData sheetId="4">
        <row r="18">
          <cell r="M18">
            <v>30.0621</v>
          </cell>
          <cell r="O18">
            <v>30.008684541516107</v>
          </cell>
        </row>
        <row r="21">
          <cell r="M21">
            <v>43.8245</v>
          </cell>
          <cell r="O21">
            <v>43.887698285531165</v>
          </cell>
        </row>
      </sheetData>
      <sheetData sheetId="5">
        <row r="2">
          <cell r="A2">
            <v>40074</v>
          </cell>
          <cell r="B2">
            <v>411.7</v>
          </cell>
        </row>
        <row r="3">
          <cell r="A3">
            <v>40067</v>
          </cell>
          <cell r="B3">
            <v>410.9</v>
          </cell>
        </row>
        <row r="4">
          <cell r="A4">
            <v>40060</v>
          </cell>
          <cell r="B4">
            <v>404.9</v>
          </cell>
        </row>
      </sheetData>
      <sheetData sheetId="7">
        <row r="8">
          <cell r="AA8">
            <v>12.96</v>
          </cell>
          <cell r="AB8">
            <v>12.72</v>
          </cell>
          <cell r="AE8">
            <v>9.87</v>
          </cell>
          <cell r="AF8">
            <v>9.79</v>
          </cell>
        </row>
      </sheetData>
      <sheetData sheetId="9">
        <row r="4">
          <cell r="F4">
            <v>503.4</v>
          </cell>
          <cell r="G4">
            <v>350.5</v>
          </cell>
        </row>
        <row r="5">
          <cell r="F5">
            <v>544.9</v>
          </cell>
          <cell r="G5">
            <v>376.2</v>
          </cell>
        </row>
      </sheetData>
      <sheetData sheetId="11">
        <row r="7">
          <cell r="G7" t="str">
            <v>69,790</v>
          </cell>
          <cell r="J7">
            <v>70.82000000000001</v>
          </cell>
        </row>
        <row r="12">
          <cell r="L12">
            <v>4980.31295175</v>
          </cell>
          <cell r="M12">
            <v>5035.92783675</v>
          </cell>
        </row>
        <row r="14">
          <cell r="G14" t="str">
            <v>338,000</v>
          </cell>
          <cell r="J14">
            <v>340.5</v>
          </cell>
        </row>
        <row r="15">
          <cell r="G15" t="str">
            <v>61,100</v>
          </cell>
          <cell r="J15">
            <v>61.34</v>
          </cell>
        </row>
        <row r="23">
          <cell r="G23" t="str">
            <v>24,390</v>
          </cell>
          <cell r="J23">
            <v>24.64</v>
          </cell>
        </row>
        <row r="33">
          <cell r="G33" t="str">
            <v>999,600</v>
          </cell>
          <cell r="J33">
            <v>1000.7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1"/>
  <sheetViews>
    <sheetView tabSelected="1" zoomScale="75" zoomScaleNormal="75" workbookViewId="0" topLeftCell="A47">
      <selection activeCell="D62" sqref="D62"/>
    </sheetView>
  </sheetViews>
  <sheetFormatPr defaultColWidth="9.00390625" defaultRowHeight="12.75"/>
  <cols>
    <col min="1" max="1" width="42.625" style="50" bestFit="1" customWidth="1"/>
    <col min="2" max="2" width="15.375" style="50" customWidth="1"/>
    <col min="3" max="3" width="15.375" style="51" customWidth="1"/>
    <col min="4" max="4" width="16.125" style="51" customWidth="1"/>
    <col min="5" max="6" width="16.625" style="51" customWidth="1"/>
    <col min="7" max="7" width="14.375" style="52" customWidth="1"/>
    <col min="8" max="8" width="11.75390625" style="52" customWidth="1"/>
    <col min="9" max="9" width="11.125" style="52" bestFit="1" customWidth="1"/>
    <col min="10" max="10" width="12.75390625" style="52" customWidth="1"/>
    <col min="11" max="11" width="25.75390625" style="3" customWidth="1"/>
    <col min="12" max="16384" width="9.125" style="3" customWidth="1"/>
  </cols>
  <sheetData>
    <row r="1" spans="1:10" ht="25.5" customHeight="1">
      <c r="A1" s="55" t="s">
        <v>0</v>
      </c>
      <c r="B1" s="55"/>
      <c r="C1" s="55"/>
      <c r="D1" s="55"/>
      <c r="E1" s="55"/>
      <c r="F1" s="55"/>
      <c r="G1" s="1"/>
      <c r="H1" s="2" t="s">
        <v>1</v>
      </c>
      <c r="I1" s="56">
        <v>40088</v>
      </c>
      <c r="J1" s="56"/>
    </row>
    <row r="2" spans="1:14" ht="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/>
      <c r="L2" s="6"/>
      <c r="M2" s="6"/>
      <c r="N2" s="6"/>
    </row>
    <row r="3" spans="1:14" ht="30.75" customHeight="1">
      <c r="A3" s="54" t="s">
        <v>12</v>
      </c>
      <c r="B3" s="54"/>
      <c r="C3" s="54"/>
      <c r="D3" s="54"/>
      <c r="E3" s="54"/>
      <c r="F3" s="54"/>
      <c r="G3" s="7"/>
      <c r="H3" s="7"/>
      <c r="I3" s="7"/>
      <c r="J3" s="8">
        <f>WEEKDAY(F4)</f>
        <v>6</v>
      </c>
      <c r="K3" s="9"/>
      <c r="L3" s="6"/>
      <c r="M3" s="6"/>
      <c r="N3" s="6"/>
    </row>
    <row r="4" spans="1:11" ht="18.75">
      <c r="A4" s="4" t="s">
        <v>13</v>
      </c>
      <c r="B4" s="10">
        <v>39448</v>
      </c>
      <c r="C4" s="10">
        <v>39814</v>
      </c>
      <c r="D4" s="10">
        <v>40057</v>
      </c>
      <c r="E4" s="10">
        <f>IF(J3=2,F4-3,F4-1)</f>
        <v>40087</v>
      </c>
      <c r="F4" s="10">
        <f ca="1">TODAY()</f>
        <v>40088</v>
      </c>
      <c r="G4" s="11"/>
      <c r="H4" s="11"/>
      <c r="I4" s="11"/>
      <c r="J4" s="12"/>
      <c r="K4" s="9"/>
    </row>
    <row r="5" spans="1:11" ht="18.75">
      <c r="A5" s="57" t="s">
        <v>14</v>
      </c>
      <c r="B5" s="57"/>
      <c r="C5" s="57"/>
      <c r="D5" s="57"/>
      <c r="E5" s="57"/>
      <c r="F5" s="57"/>
      <c r="G5" s="13"/>
      <c r="H5" s="13"/>
      <c r="I5" s="13"/>
      <c r="J5" s="13"/>
      <c r="K5" s="9"/>
    </row>
    <row r="6" spans="1:11" ht="18.75">
      <c r="A6" s="14" t="s">
        <v>15</v>
      </c>
      <c r="B6" s="15">
        <v>2305.12</v>
      </c>
      <c r="C6" s="15">
        <v>634.39</v>
      </c>
      <c r="D6" s="15">
        <v>1265</v>
      </c>
      <c r="E6" s="15">
        <f>'[1]инд-обновл'!I56</f>
        <v>1266.85</v>
      </c>
      <c r="F6" s="15">
        <f>'[1]инд-обновл'!B56</f>
        <v>1233.83</v>
      </c>
      <c r="G6" s="16">
        <f>IF(ISERROR(F6/E6-1),"н/д",F6/E6-1)</f>
        <v>-0.02606464853771162</v>
      </c>
      <c r="H6" s="16">
        <f>IF(ISERROR(F6/D6-1),"н/д",F6/D6-1)</f>
        <v>-0.02464031620553364</v>
      </c>
      <c r="I6" s="16">
        <f>IF(ISERROR(F6/C6-1),"н/д",F6/C6-1)</f>
        <v>0.944907706615804</v>
      </c>
      <c r="J6" s="16">
        <f>IF(ISERROR(F6/B6-1),"н/д",F6/B6-1)</f>
        <v>-0.4647437009786909</v>
      </c>
      <c r="K6" s="17"/>
    </row>
    <row r="7" spans="1:11" ht="26.25" customHeight="1">
      <c r="A7" s="14" t="s">
        <v>16</v>
      </c>
      <c r="B7" s="15">
        <v>1914.76</v>
      </c>
      <c r="C7" s="15">
        <v>639.82</v>
      </c>
      <c r="D7" s="15">
        <v>1213</v>
      </c>
      <c r="E7" s="15">
        <f>'[1]инд-обновл'!I57</f>
        <v>1211.44</v>
      </c>
      <c r="F7" s="15">
        <f>'[1]инд-обновл'!B57</f>
        <v>1183.15</v>
      </c>
      <c r="G7" s="16">
        <f>IF(ISERROR(F7/E7-1),"н/д",F7/E7-1)</f>
        <v>-0.0233523740342072</v>
      </c>
      <c r="H7" s="16">
        <f>IF(ISERROR(F7/D7-1),"н/д",F7/D7-1)</f>
        <v>-0.024608408903544876</v>
      </c>
      <c r="I7" s="16">
        <f>IF(ISERROR(F7/C7-1),"н/д",F7/C7-1)</f>
        <v>0.8491919602388172</v>
      </c>
      <c r="J7" s="16">
        <f>IF(ISERROR(F7/B7-1),"н/д",F7/B7-1)</f>
        <v>-0.382089661367482</v>
      </c>
      <c r="K7" s="9"/>
    </row>
    <row r="8" spans="1:11" ht="18.75">
      <c r="A8" s="53" t="s">
        <v>17</v>
      </c>
      <c r="B8" s="53"/>
      <c r="C8" s="53"/>
      <c r="D8" s="53"/>
      <c r="E8" s="53"/>
      <c r="F8" s="53"/>
      <c r="G8" s="17"/>
      <c r="H8" s="17"/>
      <c r="I8" s="17"/>
      <c r="J8" s="17"/>
      <c r="K8" s="9"/>
    </row>
    <row r="9" spans="1:11" ht="18.75">
      <c r="A9" s="14" t="s">
        <v>18</v>
      </c>
      <c r="B9" s="15">
        <v>13043.96</v>
      </c>
      <c r="C9" s="18">
        <v>9034.69</v>
      </c>
      <c r="D9" s="15">
        <v>9712</v>
      </c>
      <c r="E9" s="18">
        <f>'[1]СевАм-индексы'!Q2</f>
        <v>9712.28</v>
      </c>
      <c r="F9" s="15">
        <f>'[1]СевАм-индексы'!S2</f>
        <v>9509</v>
      </c>
      <c r="G9" s="16">
        <f aca="true" t="shared" si="0" ref="G9:G15">IF(ISERROR(F9/E9-1),"н/д",F9/E9-1)</f>
        <v>-0.020930203824436777</v>
      </c>
      <c r="H9" s="16">
        <f aca="true" t="shared" si="1" ref="H9:H15">IF(ISERROR(F9/D9-1),"н/д",F9/D9-1)</f>
        <v>-0.020901976935749578</v>
      </c>
      <c r="I9" s="16">
        <f aca="true" t="shared" si="2" ref="I9:I15">IF(ISERROR(F9/C9-1),"н/д",F9/C9-1)</f>
        <v>0.052498757566668</v>
      </c>
      <c r="J9" s="16">
        <f aca="true" t="shared" si="3" ref="J9:J15">IF(ISERROR(F9/B9-1),"н/д",F9/B9-1)</f>
        <v>-0.27100359093404147</v>
      </c>
      <c r="K9" s="9"/>
    </row>
    <row r="10" spans="1:11" ht="18.75">
      <c r="A10" s="14" t="s">
        <v>19</v>
      </c>
      <c r="B10" s="15">
        <v>2609.6</v>
      </c>
      <c r="C10" s="18">
        <v>1632.21</v>
      </c>
      <c r="D10" s="15">
        <v>2122</v>
      </c>
      <c r="E10" s="15">
        <f>'[1]СевАм-индексы'!Q18</f>
        <v>2122.42</v>
      </c>
      <c r="F10" s="15">
        <f>'[1]СевАм-индексы'!S18</f>
        <v>2057</v>
      </c>
      <c r="G10" s="16">
        <f t="shared" si="0"/>
        <v>-0.030823305472055473</v>
      </c>
      <c r="H10" s="16">
        <f t="shared" si="1"/>
        <v>-0.030631479736098033</v>
      </c>
      <c r="I10" s="16">
        <f t="shared" si="2"/>
        <v>0.26025450156536234</v>
      </c>
      <c r="J10" s="16">
        <f t="shared" si="3"/>
        <v>-0.21175659104843647</v>
      </c>
      <c r="K10" s="9"/>
    </row>
    <row r="11" spans="1:11" ht="18.75">
      <c r="A11" s="14" t="s">
        <v>20</v>
      </c>
      <c r="B11" s="15">
        <v>1447.16</v>
      </c>
      <c r="C11" s="18">
        <v>931.8</v>
      </c>
      <c r="D11" s="15">
        <v>1057</v>
      </c>
      <c r="E11" s="15">
        <f>'[1]СевАм-индексы'!Q8</f>
        <v>1057.08</v>
      </c>
      <c r="F11" s="15">
        <f>'[1]СевАм-индексы'!S8</f>
        <v>1030</v>
      </c>
      <c r="G11" s="16">
        <f t="shared" si="0"/>
        <v>-0.025617739433155373</v>
      </c>
      <c r="H11" s="16">
        <f t="shared" si="1"/>
        <v>-0.0255439924314097</v>
      </c>
      <c r="I11" s="16">
        <f t="shared" si="2"/>
        <v>0.10538742219360375</v>
      </c>
      <c r="J11" s="16">
        <f t="shared" si="3"/>
        <v>-0.28826114596865593</v>
      </c>
      <c r="K11" s="9"/>
    </row>
    <row r="12" spans="1:11" ht="18.75">
      <c r="A12" s="14" t="s">
        <v>21</v>
      </c>
      <c r="B12" s="15">
        <v>5550.1</v>
      </c>
      <c r="C12" s="15">
        <v>3349.69</v>
      </c>
      <c r="D12" s="15">
        <v>3805</v>
      </c>
      <c r="E12" s="15">
        <f>'[1]евр-индексы'!Q47</f>
        <v>3720.77</v>
      </c>
      <c r="F12" s="15">
        <f>'[1]евр-индексы'!S47</f>
        <v>3679</v>
      </c>
      <c r="G12" s="16">
        <f t="shared" si="0"/>
        <v>-0.011226170926985524</v>
      </c>
      <c r="H12" s="16">
        <f t="shared" si="1"/>
        <v>-0.03311432325886987</v>
      </c>
      <c r="I12" s="16">
        <f t="shared" si="2"/>
        <v>0.09831058993518793</v>
      </c>
      <c r="J12" s="16">
        <f t="shared" si="3"/>
        <v>-0.33712906073764437</v>
      </c>
      <c r="K12" s="9"/>
    </row>
    <row r="13" spans="1:11" ht="18.75">
      <c r="A13" s="14" t="s">
        <v>22</v>
      </c>
      <c r="B13" s="15">
        <v>7949.1</v>
      </c>
      <c r="C13" s="18">
        <v>4973.07</v>
      </c>
      <c r="D13" s="15">
        <v>5703</v>
      </c>
      <c r="E13" s="15">
        <f>'[1]евр-индексы'!Q36</f>
        <v>5554.55</v>
      </c>
      <c r="F13" s="15">
        <f>'[1]евр-индексы'!S36</f>
        <v>5513</v>
      </c>
      <c r="G13" s="16">
        <f t="shared" si="0"/>
        <v>-0.007480353944063878</v>
      </c>
      <c r="H13" s="16">
        <f t="shared" si="1"/>
        <v>-0.03331579870243728</v>
      </c>
      <c r="I13" s="16">
        <f t="shared" si="2"/>
        <v>0.10857076212480421</v>
      </c>
      <c r="J13" s="16">
        <f t="shared" si="3"/>
        <v>-0.3064623668088211</v>
      </c>
      <c r="K13" s="9"/>
    </row>
    <row r="14" spans="1:11" ht="18.75">
      <c r="A14" s="14" t="s">
        <v>23</v>
      </c>
      <c r="B14" s="15">
        <v>6416.7</v>
      </c>
      <c r="C14" s="18">
        <v>4561.79</v>
      </c>
      <c r="D14" s="15">
        <v>5149</v>
      </c>
      <c r="E14" s="15">
        <f>'[1]евр-индексы'!Q27</f>
        <v>5047.81</v>
      </c>
      <c r="F14" s="15">
        <f>'[1]евр-индексы'!S27</f>
        <v>5021</v>
      </c>
      <c r="G14" s="16">
        <f t="shared" si="0"/>
        <v>-0.005311214170105494</v>
      </c>
      <c r="H14" s="16">
        <f t="shared" si="1"/>
        <v>-0.024859195960380664</v>
      </c>
      <c r="I14" s="16">
        <f t="shared" si="2"/>
        <v>0.10066443216369003</v>
      </c>
      <c r="J14" s="16">
        <f t="shared" si="3"/>
        <v>-0.21751055838670963</v>
      </c>
      <c r="K14" s="9"/>
    </row>
    <row r="15" spans="1:11" ht="18.75">
      <c r="A15" s="14" t="s">
        <v>24</v>
      </c>
      <c r="B15" s="15">
        <v>14691.4</v>
      </c>
      <c r="C15" s="18">
        <v>9043.12</v>
      </c>
      <c r="D15" s="15">
        <v>9979</v>
      </c>
      <c r="E15" s="15">
        <f>'[1]азия-индексы'!S10</f>
        <v>9978.640000000001</v>
      </c>
      <c r="F15" s="15">
        <f>'[1]азия-индексы'!L10</f>
        <v>9732</v>
      </c>
      <c r="G15" s="16">
        <f t="shared" si="0"/>
        <v>-0.02471679507427882</v>
      </c>
      <c r="H15" s="16">
        <f t="shared" si="1"/>
        <v>-0.024751979156228066</v>
      </c>
      <c r="I15" s="16">
        <f t="shared" si="2"/>
        <v>0.07617724856023123</v>
      </c>
      <c r="J15" s="16">
        <f t="shared" si="3"/>
        <v>-0.33757164055161526</v>
      </c>
      <c r="K15" s="9"/>
    </row>
    <row r="16" spans="1:11" ht="18.75">
      <c r="A16" s="53" t="s">
        <v>25</v>
      </c>
      <c r="B16" s="53"/>
      <c r="C16" s="53"/>
      <c r="D16" s="53"/>
      <c r="E16" s="53"/>
      <c r="F16" s="53"/>
      <c r="G16" s="19"/>
      <c r="H16" s="19"/>
      <c r="I16" s="19"/>
      <c r="J16" s="19"/>
      <c r="K16" s="9"/>
    </row>
    <row r="17" spans="1:11" ht="18.75">
      <c r="A17" s="14" t="s">
        <v>26</v>
      </c>
      <c r="B17" s="15">
        <v>8323.1</v>
      </c>
      <c r="C17" s="18">
        <v>4698.31</v>
      </c>
      <c r="D17" s="15">
        <v>7545</v>
      </c>
      <c r="E17" s="15">
        <f>'[1]азия-индексы'!S49</f>
        <v>7545.29</v>
      </c>
      <c r="F17" s="15">
        <f>'[1]азия-индексы'!L49</f>
        <v>7412</v>
      </c>
      <c r="G17" s="16">
        <f aca="true" t="shared" si="4" ref="G17:G22">IF(ISERROR(F17/E17-1),"н/д",F17/E17-1)</f>
        <v>-0.017665324990822073</v>
      </c>
      <c r="H17" s="16">
        <f aca="true" t="shared" si="5" ref="H17:H22">IF(ISERROR(F17/D17-1),"н/д",F17/D17-1)</f>
        <v>-0.017627567925778687</v>
      </c>
      <c r="I17" s="16">
        <f aca="true" t="shared" si="6" ref="I17:I22">IF(ISERROR(F17/C17-1),"н/д",F17/C17-1)</f>
        <v>0.5775885371548493</v>
      </c>
      <c r="J17" s="16">
        <f aca="true" t="shared" si="7" ref="J17:J22">IF(ISERROR(F17/B17-1),"н/д",F17/B17-1)</f>
        <v>-0.1094664247696171</v>
      </c>
      <c r="K17" s="9"/>
    </row>
    <row r="18" spans="1:11" ht="18.75">
      <c r="A18" s="14" t="s">
        <v>27</v>
      </c>
      <c r="B18" s="15">
        <v>921.1</v>
      </c>
      <c r="C18" s="18">
        <v>313.34</v>
      </c>
      <c r="D18" s="15">
        <v>569</v>
      </c>
      <c r="E18" s="15">
        <f>'[1]азия-индексы'!S96</f>
        <v>568.99</v>
      </c>
      <c r="F18" s="15">
        <f>'[1]азия-индексы'!L96</f>
        <v>550</v>
      </c>
      <c r="G18" s="16">
        <f t="shared" si="4"/>
        <v>-0.033374927503119545</v>
      </c>
      <c r="H18" s="16">
        <f t="shared" si="5"/>
        <v>-0.033391915641476255</v>
      </c>
      <c r="I18" s="16">
        <f t="shared" si="6"/>
        <v>0.7552818025148402</v>
      </c>
      <c r="J18" s="16">
        <f t="shared" si="7"/>
        <v>-0.40288785148192385</v>
      </c>
      <c r="K18" s="9"/>
    </row>
    <row r="19" spans="1:11" ht="18.75">
      <c r="A19" s="14" t="s">
        <v>28</v>
      </c>
      <c r="B19" s="15">
        <v>20300.7</v>
      </c>
      <c r="C19" s="18">
        <v>9903.46</v>
      </c>
      <c r="D19" s="15">
        <v>17166</v>
      </c>
      <c r="E19" s="15">
        <f>'[1]инд-обновл'!I55</f>
        <v>17126.84</v>
      </c>
      <c r="F19" s="15">
        <f>'[1]инд-обновл'!B55</f>
        <v>17134.55</v>
      </c>
      <c r="G19" s="16">
        <f t="shared" si="4"/>
        <v>0.0004501706094059976</v>
      </c>
      <c r="H19" s="16">
        <f t="shared" si="5"/>
        <v>-0.0018321099848538358</v>
      </c>
      <c r="I19" s="16">
        <f t="shared" si="6"/>
        <v>0.7301579447990905</v>
      </c>
      <c r="J19" s="16">
        <f t="shared" si="7"/>
        <v>-0.15596260227479852</v>
      </c>
      <c r="K19" s="9"/>
    </row>
    <row r="20" spans="1:11" ht="18.75">
      <c r="A20" s="14" t="s">
        <v>29</v>
      </c>
      <c r="B20" s="15">
        <v>2731.5</v>
      </c>
      <c r="C20" s="18">
        <v>1437.338</v>
      </c>
      <c r="D20" s="15">
        <v>2477</v>
      </c>
      <c r="E20" s="15">
        <f>'[1]азия-индексы'!S77</f>
        <v>2477.98</v>
      </c>
      <c r="F20" s="15">
        <f>'[1]азия-индексы'!L77</f>
        <v>2473</v>
      </c>
      <c r="G20" s="16">
        <f t="shared" si="4"/>
        <v>-0.0020097014503749344</v>
      </c>
      <c r="H20" s="16">
        <f t="shared" si="5"/>
        <v>-0.0016148566814695453</v>
      </c>
      <c r="I20" s="16">
        <f t="shared" si="6"/>
        <v>0.7205417236585967</v>
      </c>
      <c r="J20" s="16">
        <f t="shared" si="7"/>
        <v>-0.09463664653120996</v>
      </c>
      <c r="K20" s="9"/>
    </row>
    <row r="21" spans="1:11" ht="18.75">
      <c r="A21" s="14" t="s">
        <v>30</v>
      </c>
      <c r="B21" s="15">
        <v>1472.4</v>
      </c>
      <c r="C21" s="18">
        <v>571.135</v>
      </c>
      <c r="D21" s="15">
        <v>949</v>
      </c>
      <c r="E21" s="15">
        <f>'[1]азия-индексы'!S41</f>
        <v>937.15</v>
      </c>
      <c r="F21" s="15">
        <f>'[1]азия-индексы'!L41</f>
        <v>949</v>
      </c>
      <c r="G21" s="16">
        <f t="shared" si="4"/>
        <v>0.01264472069572653</v>
      </c>
      <c r="H21" s="16">
        <f t="shared" si="5"/>
        <v>0</v>
      </c>
      <c r="I21" s="16">
        <f t="shared" si="6"/>
        <v>0.6616036488746093</v>
      </c>
      <c r="J21" s="16">
        <f t="shared" si="7"/>
        <v>-0.3554740559630536</v>
      </c>
      <c r="K21" s="9"/>
    </row>
    <row r="22" spans="1:11" ht="18.75">
      <c r="A22" s="14" t="s">
        <v>31</v>
      </c>
      <c r="B22" s="15">
        <v>62340.34</v>
      </c>
      <c r="C22" s="18">
        <v>40244</v>
      </c>
      <c r="D22" s="15">
        <v>61518</v>
      </c>
      <c r="E22" s="15">
        <f>'[1]СевАм-индексы'!Q69</f>
        <v>61517.89</v>
      </c>
      <c r="F22" s="15">
        <f>'[1]СевАм-индексы'!S69</f>
        <v>60459</v>
      </c>
      <c r="G22" s="16">
        <f t="shared" si="4"/>
        <v>-0.017212716495965674</v>
      </c>
      <c r="H22" s="16">
        <f t="shared" si="5"/>
        <v>-0.017214473812542708</v>
      </c>
      <c r="I22" s="16">
        <f t="shared" si="6"/>
        <v>0.5023109034887188</v>
      </c>
      <c r="J22" s="16">
        <f t="shared" si="7"/>
        <v>-0.030178532872935815</v>
      </c>
      <c r="K22" s="9"/>
    </row>
    <row r="23" spans="1:14" ht="30.75" customHeight="1">
      <c r="A23" s="53" t="s">
        <v>32</v>
      </c>
      <c r="B23" s="53"/>
      <c r="C23" s="53"/>
      <c r="D23" s="53"/>
      <c r="E23" s="53"/>
      <c r="F23" s="53"/>
      <c r="G23" s="7"/>
      <c r="H23" s="7"/>
      <c r="I23" s="7"/>
      <c r="J23" s="7"/>
      <c r="K23" s="9"/>
      <c r="L23" s="6"/>
      <c r="M23" s="6"/>
      <c r="N23" s="6"/>
    </row>
    <row r="24" spans="1:11" ht="18.75">
      <c r="A24" s="14" t="s">
        <v>33</v>
      </c>
      <c r="B24" s="20">
        <v>97.7</v>
      </c>
      <c r="C24" s="21">
        <v>46.99</v>
      </c>
      <c r="D24" s="20">
        <v>68.43</v>
      </c>
      <c r="E24" s="20">
        <f>'[1]инд-обновл'!I61</f>
        <v>69.19</v>
      </c>
      <c r="F24" s="20">
        <f>'[1]инд-обновл'!B61</f>
        <v>68.24</v>
      </c>
      <c r="G24" s="16">
        <f aca="true" t="shared" si="8" ref="G24:G33">IF(ISERROR(F24/E24-1),"н/д",F24/E24-1)</f>
        <v>-0.013730307847954926</v>
      </c>
      <c r="H24" s="16">
        <f aca="true" t="shared" si="9" ref="H24:H33">IF(ISERROR(F24/D24-1),"н/д",F24/D24-1)</f>
        <v>-0.0027765599883093905</v>
      </c>
      <c r="I24" s="16">
        <f aca="true" t="shared" si="10" ref="I24:I33">IF(ISERROR(F24/C24-1),"н/д",F24/C24-1)</f>
        <v>0.45222387742072767</v>
      </c>
      <c r="J24" s="16">
        <f aca="true" t="shared" si="11" ref="J24:J33">IF(ISERROR(F24/B24-1),"н/д",F24/B24-1)</f>
        <v>-0.3015353121801434</v>
      </c>
      <c r="K24" s="9"/>
    </row>
    <row r="25" spans="1:11" ht="18.75">
      <c r="A25" s="14" t="s">
        <v>34</v>
      </c>
      <c r="B25" s="20">
        <v>99.63</v>
      </c>
      <c r="C25" s="21">
        <v>46.34</v>
      </c>
      <c r="D25" s="20">
        <v>70.02</v>
      </c>
      <c r="E25" s="20">
        <f>'[1]сырье'!J7</f>
        <v>70.82000000000001</v>
      </c>
      <c r="F25" s="20" t="str">
        <f>'[1]сырье'!G7</f>
        <v>69,790</v>
      </c>
      <c r="G25" s="16">
        <f t="shared" si="8"/>
        <v>-0.014543914148545611</v>
      </c>
      <c r="H25" s="16">
        <f t="shared" si="9"/>
        <v>-0.0032847757783488474</v>
      </c>
      <c r="I25" s="16">
        <f t="shared" si="10"/>
        <v>0.5060422960725075</v>
      </c>
      <c r="J25" s="16">
        <f t="shared" si="11"/>
        <v>-0.2995081802669878</v>
      </c>
      <c r="K25" s="9"/>
    </row>
    <row r="26" spans="1:116" s="22" customFormat="1" ht="18.75">
      <c r="A26" s="14" t="s">
        <v>35</v>
      </c>
      <c r="B26" s="20">
        <v>837.3</v>
      </c>
      <c r="C26" s="20">
        <v>877</v>
      </c>
      <c r="D26" s="20">
        <v>1009.6</v>
      </c>
      <c r="E26" s="20">
        <f>'[1]сырье'!J33</f>
        <v>1000.7</v>
      </c>
      <c r="F26" s="20" t="str">
        <f>'[1]сырье'!G33</f>
        <v>999,600</v>
      </c>
      <c r="G26" s="16">
        <f t="shared" si="8"/>
        <v>-0.0010992305386230417</v>
      </c>
      <c r="H26" s="16">
        <f t="shared" si="9"/>
        <v>-0.009904912836767088</v>
      </c>
      <c r="I26" s="16">
        <f t="shared" si="10"/>
        <v>0.13979475484606607</v>
      </c>
      <c r="J26" s="16">
        <f t="shared" si="11"/>
        <v>0.19383733428878558</v>
      </c>
      <c r="K26" s="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</row>
    <row r="27" spans="1:11" ht="18.75">
      <c r="A27" s="14" t="s">
        <v>36</v>
      </c>
      <c r="B27" s="20">
        <v>6665.6</v>
      </c>
      <c r="C27" s="21">
        <v>3070</v>
      </c>
      <c r="D27" s="20">
        <v>6171.83</v>
      </c>
      <c r="E27" s="20">
        <f>'[1]инд-обновл'!I63</f>
        <v>6034.04</v>
      </c>
      <c r="F27" s="20">
        <f>'[1]инд-обновл'!B63</f>
        <v>5944.76</v>
      </c>
      <c r="G27" s="16">
        <f t="shared" si="8"/>
        <v>-0.014796057036413401</v>
      </c>
      <c r="H27" s="16">
        <f t="shared" si="9"/>
        <v>-0.036791356858500546</v>
      </c>
      <c r="I27" s="16">
        <f t="shared" si="10"/>
        <v>0.9364039087947884</v>
      </c>
      <c r="J27" s="16">
        <f t="shared" si="11"/>
        <v>-0.10814330292846852</v>
      </c>
      <c r="K27" s="9"/>
    </row>
    <row r="28" spans="1:11" ht="18.75">
      <c r="A28" s="14" t="s">
        <v>37</v>
      </c>
      <c r="B28" s="20">
        <v>26500</v>
      </c>
      <c r="C28" s="21">
        <v>12710</v>
      </c>
      <c r="D28" s="20">
        <v>17800</v>
      </c>
      <c r="E28" s="20">
        <f>'[1]инд-обновл'!I64</f>
        <v>17425</v>
      </c>
      <c r="F28" s="20">
        <f>'[1]инд-обновл'!B64</f>
        <v>17350</v>
      </c>
      <c r="G28" s="16">
        <f t="shared" si="8"/>
        <v>-0.004304160688665681</v>
      </c>
      <c r="H28" s="16">
        <f t="shared" si="9"/>
        <v>-0.0252808988764045</v>
      </c>
      <c r="I28" s="16">
        <f t="shared" si="10"/>
        <v>0.3650668764752163</v>
      </c>
      <c r="J28" s="16">
        <f t="shared" si="11"/>
        <v>-0.34528301886792456</v>
      </c>
      <c r="K28" s="9"/>
    </row>
    <row r="29" spans="1:11" ht="18.75">
      <c r="A29" s="14" t="s">
        <v>38</v>
      </c>
      <c r="B29" s="20">
        <v>2365.5</v>
      </c>
      <c r="C29" s="21">
        <v>1495</v>
      </c>
      <c r="D29" s="20">
        <v>1892</v>
      </c>
      <c r="E29" s="20">
        <f>'[1]инд-обновл'!I62</f>
        <v>1858</v>
      </c>
      <c r="F29" s="20">
        <f>'[1]инд-обновл'!B62</f>
        <v>1833</v>
      </c>
      <c r="G29" s="16">
        <f t="shared" si="8"/>
        <v>-0.013455328310010728</v>
      </c>
      <c r="H29" s="16">
        <f t="shared" si="9"/>
        <v>-0.03118393234672301</v>
      </c>
      <c r="I29" s="16">
        <f t="shared" si="10"/>
        <v>0.22608695652173916</v>
      </c>
      <c r="J29" s="16">
        <f t="shared" si="11"/>
        <v>-0.22511097019657578</v>
      </c>
      <c r="K29" s="9"/>
    </row>
    <row r="30" spans="1:11" ht="18.75">
      <c r="A30" s="14" t="s">
        <v>39</v>
      </c>
      <c r="B30" s="20">
        <v>67</v>
      </c>
      <c r="C30" s="21">
        <v>47.81</v>
      </c>
      <c r="D30" s="20">
        <v>62.45</v>
      </c>
      <c r="E30" s="20">
        <f>'[1]сырье'!J15</f>
        <v>61.34</v>
      </c>
      <c r="F30" s="20" t="str">
        <f>'[1]сырье'!G15</f>
        <v>61,100</v>
      </c>
      <c r="G30" s="16">
        <f t="shared" si="8"/>
        <v>-0.003912618193674611</v>
      </c>
      <c r="H30" s="16">
        <f t="shared" si="9"/>
        <v>-0.021617293835068052</v>
      </c>
      <c r="I30" s="16">
        <f t="shared" si="10"/>
        <v>0.27797531897092664</v>
      </c>
      <c r="J30" s="16">
        <f t="shared" si="11"/>
        <v>-0.08805970149253728</v>
      </c>
      <c r="K30" s="9"/>
    </row>
    <row r="31" spans="1:11" ht="18.75">
      <c r="A31" s="14" t="s">
        <v>40</v>
      </c>
      <c r="B31" s="20">
        <v>11.4</v>
      </c>
      <c r="C31" s="21">
        <v>11.3</v>
      </c>
      <c r="D31" s="20">
        <v>25.08</v>
      </c>
      <c r="E31" s="20">
        <f>'[1]сырье'!J23</f>
        <v>24.64</v>
      </c>
      <c r="F31" s="20" t="str">
        <f>'[1]сырье'!G23</f>
        <v>24,390</v>
      </c>
      <c r="G31" s="16">
        <f t="shared" si="8"/>
        <v>-0.01014610389610393</v>
      </c>
      <c r="H31" s="16">
        <f t="shared" si="9"/>
        <v>-0.027511961722487932</v>
      </c>
      <c r="I31" s="16">
        <f t="shared" si="10"/>
        <v>1.1584070796460177</v>
      </c>
      <c r="J31" s="16">
        <f t="shared" si="11"/>
        <v>1.1394736842105262</v>
      </c>
      <c r="K31" s="9"/>
    </row>
    <row r="32" spans="1:11" ht="18.75">
      <c r="A32" s="14" t="s">
        <v>41</v>
      </c>
      <c r="B32" s="20">
        <v>503.3</v>
      </c>
      <c r="C32" s="21">
        <v>392.5</v>
      </c>
      <c r="D32" s="20">
        <v>342.5</v>
      </c>
      <c r="E32" s="20">
        <f>'[1]сырье'!J14</f>
        <v>340.5</v>
      </c>
      <c r="F32" s="20" t="str">
        <f>'[1]сырье'!G14</f>
        <v>338,000</v>
      </c>
      <c r="G32" s="16">
        <f t="shared" si="8"/>
        <v>-0.007342143906020504</v>
      </c>
      <c r="H32" s="16">
        <f t="shared" si="9"/>
        <v>-0.013138686131386912</v>
      </c>
      <c r="I32" s="16">
        <f t="shared" si="10"/>
        <v>-0.13885350318471334</v>
      </c>
      <c r="J32" s="16">
        <f t="shared" si="11"/>
        <v>-0.3284323465130141</v>
      </c>
      <c r="K32" s="9"/>
    </row>
    <row r="33" spans="1:11" ht="18.75">
      <c r="A33" s="14" t="s">
        <v>42</v>
      </c>
      <c r="B33" s="20">
        <v>8988.1</v>
      </c>
      <c r="C33" s="21">
        <v>6487.1</v>
      </c>
      <c r="D33" s="20">
        <v>5002</v>
      </c>
      <c r="E33" s="20">
        <f>'[1]сырье'!M12</f>
        <v>5035.92783675</v>
      </c>
      <c r="F33" s="20">
        <f>'[1]сырье'!L12</f>
        <v>4980.31295175</v>
      </c>
      <c r="G33" s="16">
        <f t="shared" si="8"/>
        <v>-0.011043622308117063</v>
      </c>
      <c r="H33" s="16">
        <f t="shared" si="9"/>
        <v>-0.004335675379848025</v>
      </c>
      <c r="I33" s="16">
        <f t="shared" si="10"/>
        <v>-0.23227436732129925</v>
      </c>
      <c r="J33" s="16">
        <f t="shared" si="11"/>
        <v>-0.4458992499249007</v>
      </c>
      <c r="K33" s="9"/>
    </row>
    <row r="34" spans="1:14" ht="30.75" customHeight="1">
      <c r="A34" s="53" t="s">
        <v>43</v>
      </c>
      <c r="B34" s="54"/>
      <c r="C34" s="54"/>
      <c r="D34" s="54"/>
      <c r="E34" s="54"/>
      <c r="F34" s="54"/>
      <c r="G34" s="7"/>
      <c r="H34" s="7"/>
      <c r="I34" s="7"/>
      <c r="J34" s="7"/>
      <c r="K34" s="9"/>
      <c r="L34" s="6"/>
      <c r="M34" s="6"/>
      <c r="N34" s="6"/>
    </row>
    <row r="35" spans="1:11" ht="18.75">
      <c r="A35" s="23" t="s">
        <v>13</v>
      </c>
      <c r="B35" s="24">
        <v>39448</v>
      </c>
      <c r="C35" s="24">
        <v>39814</v>
      </c>
      <c r="D35" s="24">
        <v>40087</v>
      </c>
      <c r="E35" s="10">
        <f>IF(J35=2,F35-3,F35-1)</f>
        <v>40087</v>
      </c>
      <c r="F35" s="24">
        <f ca="1">TODAY()</f>
        <v>40088</v>
      </c>
      <c r="G35" s="25"/>
      <c r="H35" s="25"/>
      <c r="I35" s="25"/>
      <c r="J35" s="12">
        <f>WEEKDAY(F35)</f>
        <v>6</v>
      </c>
      <c r="K35" s="9"/>
    </row>
    <row r="36" spans="1:11" ht="18.75">
      <c r="A36" s="14" t="s">
        <v>44</v>
      </c>
      <c r="B36" s="26">
        <v>10</v>
      </c>
      <c r="C36" s="26">
        <v>13</v>
      </c>
      <c r="D36" s="26">
        <v>10</v>
      </c>
      <c r="E36" s="20">
        <v>10</v>
      </c>
      <c r="F36" s="20">
        <v>10</v>
      </c>
      <c r="G36" s="27"/>
      <c r="H36" s="27"/>
      <c r="I36" s="28"/>
      <c r="J36" s="27"/>
      <c r="K36" s="9"/>
    </row>
    <row r="37" spans="1:11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544.9</v>
      </c>
      <c r="F37" s="26">
        <f>'[1]остатки средств на кс'!F4</f>
        <v>503.4</v>
      </c>
      <c r="G37" s="16">
        <f aca="true" t="shared" si="12" ref="G37:G43">IF(ISERROR(F37/E37-1),"н/д",F37/E37-1)</f>
        <v>-0.07616076344283351</v>
      </c>
      <c r="H37" s="16">
        <f aca="true" t="shared" si="13" ref="H37:H43">IF(ISERROR(F37/D37-1),"н/д",F37/D37-1)</f>
        <v>-0.07616076344283351</v>
      </c>
      <c r="I37" s="16">
        <f aca="true" t="shared" si="14" ref="I37:I43">IF(ISERROR(F37/C37-1),"н/д",F37/C37-1)</f>
        <v>-0.5101206695212144</v>
      </c>
      <c r="J37" s="16">
        <f aca="true" t="shared" si="15" ref="J37:J43">IF(ISERROR(F37/B37-1),"н/д",F37/B37-1)</f>
        <v>-0.3724756918474197</v>
      </c>
      <c r="K37" s="9"/>
    </row>
    <row r="38" spans="1:11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376.2</v>
      </c>
      <c r="F38" s="26">
        <f>'[1]остатки средств на кс'!G4</f>
        <v>350.5</v>
      </c>
      <c r="G38" s="16">
        <f t="shared" si="12"/>
        <v>-0.068314726209463</v>
      </c>
      <c r="H38" s="16">
        <f t="shared" si="13"/>
        <v>-0.068314726209463</v>
      </c>
      <c r="I38" s="16">
        <f t="shared" si="14"/>
        <v>-0.5633486981437648</v>
      </c>
      <c r="J38" s="16">
        <f t="shared" si="15"/>
        <v>-0.39202081526452737</v>
      </c>
      <c r="K38" s="9"/>
    </row>
    <row r="39" spans="1:11" ht="18.75">
      <c r="A39" s="14" t="s">
        <v>47</v>
      </c>
      <c r="B39" s="26">
        <v>5.5</v>
      </c>
      <c r="C39" s="26">
        <v>15.7</v>
      </c>
      <c r="D39" s="26">
        <v>9.9</v>
      </c>
      <c r="E39" s="26">
        <f>'[1]rates-cbr'!AE8</f>
        <v>9.87</v>
      </c>
      <c r="F39" s="26">
        <f>'[1]rates-cbr'!AF8</f>
        <v>9.79</v>
      </c>
      <c r="G39" s="16">
        <f t="shared" si="12"/>
        <v>-0.008105369807497431</v>
      </c>
      <c r="H39" s="16">
        <f t="shared" si="13"/>
        <v>-0.011111111111111183</v>
      </c>
      <c r="I39" s="16">
        <f t="shared" si="14"/>
        <v>-0.3764331210191083</v>
      </c>
      <c r="J39" s="16">
        <f t="shared" si="15"/>
        <v>0.7799999999999998</v>
      </c>
      <c r="K39" s="9"/>
    </row>
    <row r="40" spans="1:11" ht="18.75">
      <c r="A40" s="14" t="s">
        <v>48</v>
      </c>
      <c r="B40" s="26">
        <v>6.78</v>
      </c>
      <c r="C40" s="26">
        <v>21.61</v>
      </c>
      <c r="D40" s="26">
        <v>13</v>
      </c>
      <c r="E40" s="26">
        <f>'[1]rates-cbr'!AA8</f>
        <v>12.96</v>
      </c>
      <c r="F40" s="26">
        <f>'[1]rates-cbr'!AB8</f>
        <v>12.72</v>
      </c>
      <c r="G40" s="16">
        <f t="shared" si="12"/>
        <v>-0.01851851851851849</v>
      </c>
      <c r="H40" s="16">
        <f t="shared" si="13"/>
        <v>-0.021538461538461506</v>
      </c>
      <c r="I40" s="16">
        <f t="shared" si="14"/>
        <v>-0.4113836186950486</v>
      </c>
      <c r="J40" s="16">
        <f t="shared" si="15"/>
        <v>0.8761061946902655</v>
      </c>
      <c r="K40" s="9"/>
    </row>
    <row r="41" spans="1:11" ht="18.75">
      <c r="A41" s="14" t="s">
        <v>49</v>
      </c>
      <c r="B41" s="26">
        <v>4.703</v>
      </c>
      <c r="C41" s="26">
        <v>1.425</v>
      </c>
      <c r="D41" s="26">
        <v>0.283</v>
      </c>
      <c r="E41" s="26">
        <v>0.29</v>
      </c>
      <c r="F41" s="26">
        <v>0.287</v>
      </c>
      <c r="G41" s="16">
        <f t="shared" si="12"/>
        <v>-0.010344827586206917</v>
      </c>
      <c r="H41" s="16">
        <f t="shared" si="13"/>
        <v>0.014134275618374659</v>
      </c>
      <c r="I41" s="16">
        <f t="shared" si="14"/>
        <v>-0.7985964912280702</v>
      </c>
      <c r="J41" s="16">
        <f t="shared" si="15"/>
        <v>-0.9389751222623857</v>
      </c>
      <c r="K41" s="9"/>
    </row>
    <row r="42" spans="1:11" ht="18.75">
      <c r="A42" s="14" t="s">
        <v>50</v>
      </c>
      <c r="B42" s="26">
        <v>24.5</v>
      </c>
      <c r="C42" s="26">
        <v>29.39</v>
      </c>
      <c r="D42" s="26">
        <v>30</v>
      </c>
      <c r="E42" s="26">
        <f>'[1]курсы валют'!O18</f>
        <v>30.008684541516107</v>
      </c>
      <c r="F42" s="26">
        <f>'[1]курсы валют'!M18</f>
        <v>30.0621</v>
      </c>
      <c r="G42" s="16">
        <f t="shared" si="12"/>
        <v>0.0017799999999998928</v>
      </c>
      <c r="H42" s="16">
        <f t="shared" si="13"/>
        <v>0.0020700000000000163</v>
      </c>
      <c r="I42" s="16">
        <f t="shared" si="14"/>
        <v>0.02286832255869342</v>
      </c>
      <c r="J42" s="16">
        <f t="shared" si="15"/>
        <v>0.22702448979591838</v>
      </c>
      <c r="K42" s="9"/>
    </row>
    <row r="43" spans="1:11" ht="18.75">
      <c r="A43" s="14" t="s">
        <v>51</v>
      </c>
      <c r="B43" s="26">
        <v>36</v>
      </c>
      <c r="C43" s="26">
        <v>41.4275</v>
      </c>
      <c r="D43" s="26">
        <v>43.9</v>
      </c>
      <c r="E43" s="26">
        <f>'[1]курсы валют'!O21</f>
        <v>43.887698285531165</v>
      </c>
      <c r="F43" s="26">
        <f>'[1]курсы валют'!M21</f>
        <v>43.8245</v>
      </c>
      <c r="G43" s="16">
        <f t="shared" si="12"/>
        <v>-0.0014399999999999968</v>
      </c>
      <c r="H43" s="16">
        <f t="shared" si="13"/>
        <v>-0.0017198177676537307</v>
      </c>
      <c r="I43" s="16">
        <f t="shared" si="14"/>
        <v>0.05786011707199323</v>
      </c>
      <c r="J43" s="16">
        <f t="shared" si="15"/>
        <v>0.21734722222222214</v>
      </c>
      <c r="K43" s="9"/>
    </row>
    <row r="44" spans="1:11" ht="18.75">
      <c r="A44" s="30" t="s">
        <v>52</v>
      </c>
      <c r="B44" s="31">
        <v>39448</v>
      </c>
      <c r="C44" s="31">
        <v>39814</v>
      </c>
      <c r="D44" s="31">
        <f>'[1]ЗВР-cbr'!A4</f>
        <v>40060</v>
      </c>
      <c r="E44" s="31">
        <f>'[1]ЗВР-cbr'!A3</f>
        <v>40067</v>
      </c>
      <c r="F44" s="31">
        <f>'[1]ЗВР-cbr'!A2</f>
        <v>40074</v>
      </c>
      <c r="G44" s="32"/>
      <c r="H44" s="32"/>
      <c r="I44" s="32"/>
      <c r="J44" s="32"/>
      <c r="K44" s="9"/>
    </row>
    <row r="45" spans="1:11" ht="37.5">
      <c r="A45" s="14" t="s">
        <v>53</v>
      </c>
      <c r="B45" s="26">
        <v>480.2</v>
      </c>
      <c r="C45" s="26">
        <v>426</v>
      </c>
      <c r="D45" s="26">
        <f>'[1]ЗВР-cbr'!B4</f>
        <v>404.9</v>
      </c>
      <c r="E45" s="26">
        <f>'[1]ЗВР-cbr'!B3</f>
        <v>410.9</v>
      </c>
      <c r="F45" s="26">
        <f>'[1]ЗВР-cbr'!B2</f>
        <v>411.7</v>
      </c>
      <c r="G45" s="16">
        <f>IF(ISERROR(F45/E45-1),"н/д",F45/E45-1)</f>
        <v>0.0019469457288878722</v>
      </c>
      <c r="H45" s="16">
        <f>IF(ISERROR(F45/D45-1),"н/д",F45/D45-1)</f>
        <v>0.016794270190170435</v>
      </c>
      <c r="I45" s="16">
        <f>IF(ISERROR(F45/C45-1),"н/д",F45/C45-1)</f>
        <v>-0.03356807511737092</v>
      </c>
      <c r="J45" s="16">
        <f>IF(ISERROR(F45/B45-1),"н/д",F45/B45-1)</f>
        <v>-0.1426488962932112</v>
      </c>
      <c r="K45" s="9"/>
    </row>
    <row r="46" spans="1:11" ht="18.75">
      <c r="A46" s="33"/>
      <c r="B46" s="31">
        <v>39448</v>
      </c>
      <c r="C46" s="31">
        <v>39814</v>
      </c>
      <c r="D46" s="31">
        <v>40056</v>
      </c>
      <c r="E46" s="31">
        <v>40077</v>
      </c>
      <c r="F46" s="31">
        <v>40084</v>
      </c>
      <c r="G46" s="32"/>
      <c r="H46" s="32"/>
      <c r="I46" s="32"/>
      <c r="J46" s="32"/>
      <c r="K46" s="9"/>
    </row>
    <row r="47" spans="1:11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  <c r="K47" s="6"/>
    </row>
    <row r="48" spans="1:11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  <c r="K48" s="6"/>
    </row>
    <row r="49" spans="1:11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  <c r="K49" s="6"/>
    </row>
    <row r="50" spans="1:11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  <c r="K50" s="6"/>
    </row>
    <row r="51" spans="1:11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  <c r="K51" s="9"/>
    </row>
    <row r="52" spans="1:11" ht="18.75">
      <c r="A52" s="14" t="s">
        <v>59</v>
      </c>
      <c r="B52" s="26">
        <v>465.4</v>
      </c>
      <c r="C52" s="26">
        <v>483.5</v>
      </c>
      <c r="D52" s="26"/>
      <c r="E52" s="26">
        <v>447.1</v>
      </c>
      <c r="F52" s="26">
        <v>475.6</v>
      </c>
      <c r="G52" s="16"/>
      <c r="H52" s="16"/>
      <c r="I52" s="16">
        <f>IF(ISERROR(F52/C52-1),"н/д",F52/C52-1)</f>
        <v>-0.01633919338159251</v>
      </c>
      <c r="J52" s="16">
        <f>IF(ISERROR(F52/B52-1),"н/д",F52/B52-1)</f>
        <v>0.021916630855178365</v>
      </c>
      <c r="K52" s="9"/>
    </row>
    <row r="53" spans="1:11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  <c r="K53" s="6"/>
    </row>
    <row r="54" spans="1:11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  <c r="K54" s="6"/>
    </row>
    <row r="55" spans="1:14" ht="30.75" customHeight="1">
      <c r="A55" s="53" t="s">
        <v>62</v>
      </c>
      <c r="B55" s="53"/>
      <c r="C55" s="53"/>
      <c r="D55" s="53"/>
      <c r="E55" s="53"/>
      <c r="F55" s="53"/>
      <c r="G55" s="7"/>
      <c r="H55" s="7"/>
      <c r="I55" s="7"/>
      <c r="J55" s="7"/>
      <c r="K55" s="9"/>
      <c r="L55" s="6"/>
      <c r="M55" s="6"/>
      <c r="N55" s="6"/>
    </row>
    <row r="56" spans="1:11" ht="56.25">
      <c r="A56" s="4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4" t="s">
        <v>66</v>
      </c>
      <c r="I56" s="4" t="s">
        <v>67</v>
      </c>
      <c r="J56" s="6"/>
      <c r="K56" s="9"/>
    </row>
    <row r="57" spans="1:11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6"/>
      <c r="K57" s="9"/>
    </row>
    <row r="58" spans="1:11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6"/>
      <c r="K58" s="9"/>
    </row>
    <row r="59" spans="1:11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6"/>
      <c r="K59" s="9"/>
    </row>
    <row r="60" spans="1:10" ht="18.75">
      <c r="A60" s="4" t="s">
        <v>2</v>
      </c>
      <c r="B60" s="42"/>
      <c r="C60" s="42"/>
      <c r="D60" s="42">
        <v>39661</v>
      </c>
      <c r="E60" s="42">
        <v>39995</v>
      </c>
      <c r="F60" s="42">
        <v>40026</v>
      </c>
      <c r="G60" s="41" t="s">
        <v>65</v>
      </c>
      <c r="H60" s="4" t="s">
        <v>66</v>
      </c>
      <c r="I60" s="43"/>
      <c r="J60" s="9"/>
    </row>
    <row r="61" spans="1:10" ht="18.75">
      <c r="A61" s="14" t="s">
        <v>71</v>
      </c>
      <c r="B61" s="26"/>
      <c r="C61" s="26"/>
      <c r="D61" s="38">
        <v>45.7</v>
      </c>
      <c r="E61" s="38">
        <v>26.3</v>
      </c>
      <c r="F61" s="38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9"/>
    </row>
    <row r="62" spans="1:10" ht="18.75">
      <c r="A62" s="14" t="s">
        <v>72</v>
      </c>
      <c r="B62" s="26"/>
      <c r="C62" s="26"/>
      <c r="D62" s="38">
        <v>27.1</v>
      </c>
      <c r="E62" s="38">
        <v>16.1</v>
      </c>
      <c r="F62" s="38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9"/>
    </row>
    <row r="63" spans="1:10" ht="37.5">
      <c r="A63" s="14" t="s">
        <v>73</v>
      </c>
      <c r="B63" s="26"/>
      <c r="C63" s="26"/>
      <c r="D63" s="38">
        <f>D61-D62</f>
        <v>18.6</v>
      </c>
      <c r="E63" s="38">
        <f>E61-E62</f>
        <v>10.2</v>
      </c>
      <c r="F63" s="38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9"/>
    </row>
    <row r="64" spans="1:11" ht="12.75">
      <c r="A64" s="6"/>
      <c r="B64" s="44"/>
      <c r="C64" s="44"/>
      <c r="D64" s="44"/>
      <c r="E64" s="44"/>
      <c r="F64" s="44"/>
      <c r="G64" s="6"/>
      <c r="H64" s="6"/>
      <c r="I64" s="6"/>
      <c r="J64" s="6"/>
      <c r="K64" s="9"/>
    </row>
    <row r="65" spans="1:11" ht="12.75">
      <c r="A65" s="6"/>
      <c r="B65" s="44"/>
      <c r="C65" s="44"/>
      <c r="D65" s="44"/>
      <c r="E65" s="44"/>
      <c r="F65" s="44"/>
      <c r="G65" s="6"/>
      <c r="H65" s="6"/>
      <c r="I65" s="6"/>
      <c r="J65" s="6"/>
      <c r="K65" s="9"/>
    </row>
    <row r="66" spans="1:11" ht="12.75">
      <c r="A66" s="6"/>
      <c r="B66" s="44"/>
      <c r="C66" s="44"/>
      <c r="D66" s="44"/>
      <c r="E66" s="44"/>
      <c r="F66" s="44"/>
      <c r="G66" s="6"/>
      <c r="H66" s="6"/>
      <c r="I66" s="6"/>
      <c r="J66" s="6"/>
      <c r="K66" s="9"/>
    </row>
    <row r="67" spans="1:11" ht="12.75">
      <c r="A67" s="6"/>
      <c r="B67" s="44"/>
      <c r="C67" s="44"/>
      <c r="D67" s="44"/>
      <c r="E67" s="44"/>
      <c r="F67" s="44"/>
      <c r="G67" s="6"/>
      <c r="H67" s="6"/>
      <c r="I67" s="6"/>
      <c r="J67" s="6"/>
      <c r="K67" s="9"/>
    </row>
    <row r="68" spans="1:11" ht="12.75">
      <c r="A68" s="6"/>
      <c r="B68" s="44"/>
      <c r="C68" s="44"/>
      <c r="D68" s="44"/>
      <c r="E68" s="44"/>
      <c r="F68" s="44"/>
      <c r="G68" s="6"/>
      <c r="H68" s="6"/>
      <c r="I68" s="6"/>
      <c r="J68" s="6"/>
      <c r="K68" s="9"/>
    </row>
    <row r="69" spans="1:11" ht="12.75">
      <c r="A69" s="6"/>
      <c r="B69" s="44"/>
      <c r="C69" s="44"/>
      <c r="D69" s="44"/>
      <c r="E69" s="44"/>
      <c r="F69" s="44"/>
      <c r="G69" s="6"/>
      <c r="H69" s="6"/>
      <c r="I69" s="6"/>
      <c r="J69" s="6"/>
      <c r="K69" s="9"/>
    </row>
    <row r="70" spans="1:11" ht="12.75">
      <c r="A70" s="6"/>
      <c r="B70" s="44"/>
      <c r="C70" s="44"/>
      <c r="D70" s="44"/>
      <c r="E70" s="44"/>
      <c r="F70" s="44"/>
      <c r="G70" s="6"/>
      <c r="H70" s="6"/>
      <c r="I70" s="6"/>
      <c r="J70" s="6"/>
      <c r="K70" s="9"/>
    </row>
    <row r="71" spans="1:11" ht="15.75">
      <c r="A71" s="45"/>
      <c r="B71" s="45"/>
      <c r="C71" s="46"/>
      <c r="D71" s="47"/>
      <c r="E71" s="47"/>
      <c r="F71" s="47"/>
      <c r="G71" s="17"/>
      <c r="H71" s="17"/>
      <c r="I71" s="17"/>
      <c r="J71" s="17"/>
      <c r="K71" s="9"/>
    </row>
    <row r="72" spans="1:11" ht="12.75">
      <c r="A72" s="6"/>
      <c r="B72" s="44"/>
      <c r="C72" s="44"/>
      <c r="D72" s="44"/>
      <c r="E72" s="44"/>
      <c r="F72" s="44"/>
      <c r="G72" s="6"/>
      <c r="H72" s="6"/>
      <c r="I72" s="6"/>
      <c r="J72" s="6"/>
      <c r="K72" s="9"/>
    </row>
    <row r="73" spans="1:11" ht="12.75">
      <c r="A73" s="6"/>
      <c r="B73" s="44"/>
      <c r="C73" s="44"/>
      <c r="D73" s="44"/>
      <c r="E73" s="44"/>
      <c r="F73" s="44"/>
      <c r="G73" s="6"/>
      <c r="H73" s="6"/>
      <c r="I73" s="6"/>
      <c r="J73" s="6"/>
      <c r="K73" s="9"/>
    </row>
    <row r="74" spans="1:11" ht="12.75">
      <c r="A74" s="6"/>
      <c r="B74" s="44"/>
      <c r="C74" s="44"/>
      <c r="D74" s="44"/>
      <c r="E74" s="44"/>
      <c r="F74" s="44"/>
      <c r="G74" s="6"/>
      <c r="H74" s="6"/>
      <c r="I74" s="6"/>
      <c r="J74" s="6"/>
      <c r="K74" s="9"/>
    </row>
    <row r="75" spans="1:11" ht="12.75">
      <c r="A75" s="6"/>
      <c r="B75" s="44"/>
      <c r="C75" s="44"/>
      <c r="D75" s="44"/>
      <c r="E75" s="44"/>
      <c r="F75" s="44"/>
      <c r="G75" s="6"/>
      <c r="H75" s="6"/>
      <c r="I75" s="6"/>
      <c r="J75" s="6"/>
      <c r="K75" s="9"/>
    </row>
    <row r="76" spans="1:10" s="6" customFormat="1" ht="15.75">
      <c r="A76" s="48"/>
      <c r="B76" s="48"/>
      <c r="C76" s="49"/>
      <c r="D76" s="49"/>
      <c r="E76" s="49"/>
      <c r="F76" s="49"/>
      <c r="G76" s="7"/>
      <c r="H76" s="7"/>
      <c r="I76" s="7"/>
      <c r="J76" s="7"/>
    </row>
    <row r="77" spans="1:10" s="6" customFormat="1" ht="15.75">
      <c r="A77" s="48"/>
      <c r="B77" s="48"/>
      <c r="C77" s="49"/>
      <c r="D77" s="49"/>
      <c r="E77" s="49"/>
      <c r="F77" s="49"/>
      <c r="G77" s="7"/>
      <c r="H77" s="7"/>
      <c r="I77" s="7"/>
      <c r="J77" s="7"/>
    </row>
    <row r="78" spans="1:10" s="6" customFormat="1" ht="15.75">
      <c r="A78" s="48"/>
      <c r="B78" s="48"/>
      <c r="C78" s="49"/>
      <c r="D78" s="49"/>
      <c r="E78" s="49"/>
      <c r="F78" s="49"/>
      <c r="G78" s="7"/>
      <c r="H78" s="7"/>
      <c r="I78" s="7"/>
      <c r="J78" s="7"/>
    </row>
    <row r="79" spans="1:10" s="6" customFormat="1" ht="15.75">
      <c r="A79" s="48"/>
      <c r="B79" s="48"/>
      <c r="C79" s="49"/>
      <c r="D79" s="49"/>
      <c r="E79" s="49"/>
      <c r="F79" s="49"/>
      <c r="G79" s="7"/>
      <c r="H79" s="7"/>
      <c r="I79" s="7"/>
      <c r="J79" s="7"/>
    </row>
    <row r="80" spans="1:10" s="6" customFormat="1" ht="15.75">
      <c r="A80" s="48"/>
      <c r="B80" s="48"/>
      <c r="C80" s="49"/>
      <c r="D80" s="49"/>
      <c r="E80" s="49"/>
      <c r="F80" s="49"/>
      <c r="G80" s="7"/>
      <c r="H80" s="7"/>
      <c r="I80" s="7"/>
      <c r="J80" s="7"/>
    </row>
    <row r="81" spans="1:10" s="6" customFormat="1" ht="15.75">
      <c r="A81" s="48"/>
      <c r="B81" s="48"/>
      <c r="C81" s="49"/>
      <c r="D81" s="49"/>
      <c r="E81" s="49"/>
      <c r="F81" s="49"/>
      <c r="G81" s="7"/>
      <c r="H81" s="7"/>
      <c r="I81" s="7"/>
      <c r="J81" s="7"/>
    </row>
    <row r="82" spans="1:10" s="6" customFormat="1" ht="15.75">
      <c r="A82" s="48"/>
      <c r="B82" s="48"/>
      <c r="C82" s="49"/>
      <c r="D82" s="49"/>
      <c r="E82" s="49"/>
      <c r="F82" s="49"/>
      <c r="G82" s="7"/>
      <c r="H82" s="7"/>
      <c r="I82" s="7"/>
      <c r="J82" s="7"/>
    </row>
    <row r="83" spans="1:10" s="6" customFormat="1" ht="15.75">
      <c r="A83" s="48"/>
      <c r="B83" s="48"/>
      <c r="C83" s="49"/>
      <c r="D83" s="49"/>
      <c r="E83" s="49"/>
      <c r="F83" s="49"/>
      <c r="G83" s="7"/>
      <c r="H83" s="7"/>
      <c r="I83" s="7"/>
      <c r="J83" s="7"/>
    </row>
    <row r="84" spans="1:10" s="6" customFormat="1" ht="15.75">
      <c r="A84" s="48"/>
      <c r="B84" s="48"/>
      <c r="C84" s="49"/>
      <c r="D84" s="49"/>
      <c r="E84" s="49"/>
      <c r="F84" s="49"/>
      <c r="G84" s="7"/>
      <c r="H84" s="7"/>
      <c r="I84" s="7"/>
      <c r="J84" s="7"/>
    </row>
    <row r="85" spans="1:10" s="6" customFormat="1" ht="15.75">
      <c r="A85" s="48"/>
      <c r="B85" s="48"/>
      <c r="C85" s="49"/>
      <c r="D85" s="49"/>
      <c r="E85" s="49"/>
      <c r="F85" s="49"/>
      <c r="G85" s="7"/>
      <c r="H85" s="7"/>
      <c r="I85" s="7"/>
      <c r="J85" s="7"/>
    </row>
    <row r="86" spans="1:10" s="6" customFormat="1" ht="15.75">
      <c r="A86" s="48"/>
      <c r="B86" s="48"/>
      <c r="C86" s="49"/>
      <c r="D86" s="49"/>
      <c r="E86" s="49"/>
      <c r="F86" s="49"/>
      <c r="G86" s="7"/>
      <c r="H86" s="7"/>
      <c r="I86" s="7"/>
      <c r="J86" s="7"/>
    </row>
    <row r="87" spans="1:10" s="6" customFormat="1" ht="15.75">
      <c r="A87" s="48"/>
      <c r="B87" s="48"/>
      <c r="C87" s="49"/>
      <c r="D87" s="49"/>
      <c r="E87" s="49"/>
      <c r="F87" s="49"/>
      <c r="G87" s="7"/>
      <c r="H87" s="7"/>
      <c r="I87" s="7"/>
      <c r="J87" s="7"/>
    </row>
    <row r="88" spans="1:10" s="6" customFormat="1" ht="15.75">
      <c r="A88" s="48"/>
      <c r="B88" s="48"/>
      <c r="C88" s="49"/>
      <c r="D88" s="49"/>
      <c r="E88" s="49"/>
      <c r="F88" s="49"/>
      <c r="G88" s="7"/>
      <c r="H88" s="7"/>
      <c r="I88" s="7"/>
      <c r="J88" s="7"/>
    </row>
    <row r="89" spans="1:10" s="6" customFormat="1" ht="15.75">
      <c r="A89" s="48"/>
      <c r="B89" s="48"/>
      <c r="C89" s="49"/>
      <c r="D89" s="49"/>
      <c r="E89" s="49"/>
      <c r="F89" s="49"/>
      <c r="G89" s="7"/>
      <c r="H89" s="7"/>
      <c r="I89" s="7"/>
      <c r="J89" s="7"/>
    </row>
    <row r="90" spans="1:10" s="6" customFormat="1" ht="15.75">
      <c r="A90" s="48"/>
      <c r="B90" s="48"/>
      <c r="C90" s="49"/>
      <c r="D90" s="49"/>
      <c r="E90" s="49"/>
      <c r="F90" s="49"/>
      <c r="G90" s="7"/>
      <c r="H90" s="7"/>
      <c r="I90" s="7"/>
      <c r="J90" s="7"/>
    </row>
    <row r="91" spans="1:10" s="6" customFormat="1" ht="15.75">
      <c r="A91" s="48"/>
      <c r="B91" s="48"/>
      <c r="C91" s="49"/>
      <c r="D91" s="49"/>
      <c r="E91" s="49"/>
      <c r="F91" s="49"/>
      <c r="G91" s="7"/>
      <c r="H91" s="7"/>
      <c r="I91" s="7"/>
      <c r="J91" s="7"/>
    </row>
    <row r="92" spans="1:10" s="6" customFormat="1" ht="15.75">
      <c r="A92" s="48"/>
      <c r="B92" s="48"/>
      <c r="C92" s="49"/>
      <c r="D92" s="49"/>
      <c r="E92" s="49"/>
      <c r="F92" s="49"/>
      <c r="G92" s="7"/>
      <c r="H92" s="7"/>
      <c r="I92" s="7"/>
      <c r="J92" s="7"/>
    </row>
    <row r="93" spans="1:10" s="6" customFormat="1" ht="15.75">
      <c r="A93" s="48"/>
      <c r="B93" s="48"/>
      <c r="C93" s="49"/>
      <c r="D93" s="49"/>
      <c r="E93" s="49"/>
      <c r="F93" s="49"/>
      <c r="G93" s="7"/>
      <c r="H93" s="7"/>
      <c r="I93" s="7"/>
      <c r="J93" s="7"/>
    </row>
    <row r="94" spans="1:10" s="6" customFormat="1" ht="15.75">
      <c r="A94" s="48"/>
      <c r="B94" s="48"/>
      <c r="C94" s="49"/>
      <c r="D94" s="49"/>
      <c r="E94" s="49"/>
      <c r="F94" s="49"/>
      <c r="G94" s="7"/>
      <c r="H94" s="7"/>
      <c r="I94" s="7"/>
      <c r="J94" s="7"/>
    </row>
    <row r="95" spans="1:10" s="6" customFormat="1" ht="15.75">
      <c r="A95" s="48"/>
      <c r="B95" s="48"/>
      <c r="C95" s="49"/>
      <c r="D95" s="49"/>
      <c r="E95" s="49"/>
      <c r="F95" s="49"/>
      <c r="G95" s="7"/>
      <c r="H95" s="7"/>
      <c r="I95" s="7"/>
      <c r="J95" s="7"/>
    </row>
    <row r="96" spans="1:10" s="6" customFormat="1" ht="15.75">
      <c r="A96" s="48"/>
      <c r="B96" s="48"/>
      <c r="C96" s="49"/>
      <c r="D96" s="49"/>
      <c r="E96" s="49"/>
      <c r="F96" s="49"/>
      <c r="G96" s="7"/>
      <c r="H96" s="7"/>
      <c r="I96" s="7"/>
      <c r="J96" s="7"/>
    </row>
    <row r="97" spans="1:10" s="6" customFormat="1" ht="15.75">
      <c r="A97" s="48"/>
      <c r="B97" s="48"/>
      <c r="C97" s="49"/>
      <c r="D97" s="49"/>
      <c r="E97" s="49"/>
      <c r="F97" s="49"/>
      <c r="G97" s="7"/>
      <c r="H97" s="7"/>
      <c r="I97" s="7"/>
      <c r="J97" s="7"/>
    </row>
    <row r="98" spans="1:10" s="6" customFormat="1" ht="15.75">
      <c r="A98" s="48"/>
      <c r="B98" s="48"/>
      <c r="C98" s="49"/>
      <c r="D98" s="49"/>
      <c r="E98" s="49"/>
      <c r="F98" s="49"/>
      <c r="G98" s="7"/>
      <c r="H98" s="7"/>
      <c r="I98" s="7"/>
      <c r="J98" s="7"/>
    </row>
    <row r="99" spans="1:10" s="6" customFormat="1" ht="15.75">
      <c r="A99" s="48"/>
      <c r="B99" s="48"/>
      <c r="C99" s="49"/>
      <c r="D99" s="49"/>
      <c r="E99" s="49"/>
      <c r="F99" s="49"/>
      <c r="G99" s="7"/>
      <c r="H99" s="7"/>
      <c r="I99" s="7"/>
      <c r="J99" s="7"/>
    </row>
    <row r="100" spans="1:10" s="6" customFormat="1" ht="15.75">
      <c r="A100" s="48"/>
      <c r="B100" s="48"/>
      <c r="C100" s="49"/>
      <c r="D100" s="49"/>
      <c r="E100" s="49"/>
      <c r="F100" s="49"/>
      <c r="G100" s="7"/>
      <c r="H100" s="7"/>
      <c r="I100" s="7"/>
      <c r="J100" s="7"/>
    </row>
    <row r="101" spans="1:10" s="6" customFormat="1" ht="15.75">
      <c r="A101" s="48"/>
      <c r="B101" s="48"/>
      <c r="C101" s="49"/>
      <c r="D101" s="49"/>
      <c r="E101" s="49"/>
      <c r="F101" s="49"/>
      <c r="G101" s="7"/>
      <c r="H101" s="7"/>
      <c r="I101" s="7"/>
      <c r="J101" s="7"/>
    </row>
    <row r="102" spans="1:10" s="6" customFormat="1" ht="15.75">
      <c r="A102" s="48"/>
      <c r="B102" s="48"/>
      <c r="C102" s="49"/>
      <c r="D102" s="49"/>
      <c r="E102" s="49"/>
      <c r="F102" s="49"/>
      <c r="G102" s="7"/>
      <c r="H102" s="7"/>
      <c r="I102" s="7"/>
      <c r="J102" s="7"/>
    </row>
    <row r="103" spans="1:10" s="6" customFormat="1" ht="15.75">
      <c r="A103" s="48"/>
      <c r="B103" s="48"/>
      <c r="C103" s="49"/>
      <c r="D103" s="49"/>
      <c r="E103" s="49"/>
      <c r="F103" s="49"/>
      <c r="G103" s="7"/>
      <c r="H103" s="7"/>
      <c r="I103" s="7"/>
      <c r="J103" s="7"/>
    </row>
    <row r="104" spans="1:10" s="6" customFormat="1" ht="15.75">
      <c r="A104" s="48"/>
      <c r="B104" s="48"/>
      <c r="C104" s="49"/>
      <c r="D104" s="49"/>
      <c r="E104" s="49"/>
      <c r="F104" s="49"/>
      <c r="G104" s="7"/>
      <c r="H104" s="7"/>
      <c r="I104" s="7"/>
      <c r="J104" s="7"/>
    </row>
    <row r="105" spans="1:10" s="6" customFormat="1" ht="15.75">
      <c r="A105" s="48"/>
      <c r="B105" s="48"/>
      <c r="C105" s="49"/>
      <c r="D105" s="49"/>
      <c r="E105" s="49"/>
      <c r="F105" s="49"/>
      <c r="G105" s="7"/>
      <c r="H105" s="7"/>
      <c r="I105" s="7"/>
      <c r="J105" s="7"/>
    </row>
    <row r="106" spans="1:10" s="6" customFormat="1" ht="15.75">
      <c r="A106" s="48"/>
      <c r="B106" s="48"/>
      <c r="C106" s="49"/>
      <c r="D106" s="49"/>
      <c r="E106" s="49"/>
      <c r="F106" s="49"/>
      <c r="G106" s="7"/>
      <c r="H106" s="7"/>
      <c r="I106" s="7"/>
      <c r="J106" s="7"/>
    </row>
    <row r="107" spans="1:10" s="6" customFormat="1" ht="15.75">
      <c r="A107" s="48"/>
      <c r="B107" s="48"/>
      <c r="C107" s="49"/>
      <c r="D107" s="49"/>
      <c r="E107" s="49"/>
      <c r="F107" s="49"/>
      <c r="G107" s="7"/>
      <c r="H107" s="7"/>
      <c r="I107" s="7"/>
      <c r="J107" s="7"/>
    </row>
    <row r="108" spans="1:10" s="6" customFormat="1" ht="15.75">
      <c r="A108" s="48"/>
      <c r="B108" s="48"/>
      <c r="C108" s="49"/>
      <c r="D108" s="49"/>
      <c r="E108" s="49"/>
      <c r="F108" s="49"/>
      <c r="G108" s="7"/>
      <c r="H108" s="7"/>
      <c r="I108" s="7"/>
      <c r="J108" s="7"/>
    </row>
    <row r="109" spans="1:10" s="6" customFormat="1" ht="15.75">
      <c r="A109" s="48"/>
      <c r="B109" s="48"/>
      <c r="C109" s="49"/>
      <c r="D109" s="49"/>
      <c r="E109" s="49"/>
      <c r="F109" s="49"/>
      <c r="G109" s="7"/>
      <c r="H109" s="7"/>
      <c r="I109" s="7"/>
      <c r="J109" s="7"/>
    </row>
    <row r="110" spans="1:10" s="6" customFormat="1" ht="15.75">
      <c r="A110" s="48"/>
      <c r="B110" s="48"/>
      <c r="C110" s="49"/>
      <c r="D110" s="49"/>
      <c r="E110" s="49"/>
      <c r="F110" s="49"/>
      <c r="G110" s="7"/>
      <c r="H110" s="7"/>
      <c r="I110" s="7"/>
      <c r="J110" s="7"/>
    </row>
    <row r="111" spans="1:10" s="6" customFormat="1" ht="15.75">
      <c r="A111" s="48"/>
      <c r="B111" s="48"/>
      <c r="C111" s="49"/>
      <c r="D111" s="49"/>
      <c r="E111" s="49"/>
      <c r="F111" s="49"/>
      <c r="G111" s="7"/>
      <c r="H111" s="7"/>
      <c r="I111" s="7"/>
      <c r="J111" s="7"/>
    </row>
    <row r="112" spans="1:10" s="6" customFormat="1" ht="15.75">
      <c r="A112" s="48"/>
      <c r="B112" s="48"/>
      <c r="C112" s="49"/>
      <c r="D112" s="49"/>
      <c r="E112" s="49"/>
      <c r="F112" s="49"/>
      <c r="G112" s="7"/>
      <c r="H112" s="7"/>
      <c r="I112" s="7"/>
      <c r="J112" s="7"/>
    </row>
    <row r="113" spans="1:10" s="6" customFormat="1" ht="15.75">
      <c r="A113" s="48"/>
      <c r="B113" s="48"/>
      <c r="C113" s="49"/>
      <c r="D113" s="49"/>
      <c r="E113" s="49"/>
      <c r="F113" s="49"/>
      <c r="G113" s="7"/>
      <c r="H113" s="7"/>
      <c r="I113" s="7"/>
      <c r="J113" s="7"/>
    </row>
    <row r="114" spans="1:10" s="6" customFormat="1" ht="15.75">
      <c r="A114" s="48"/>
      <c r="B114" s="48"/>
      <c r="C114" s="49"/>
      <c r="D114" s="49"/>
      <c r="E114" s="49"/>
      <c r="F114" s="49"/>
      <c r="G114" s="7"/>
      <c r="H114" s="7"/>
      <c r="I114" s="7"/>
      <c r="J114" s="7"/>
    </row>
    <row r="115" spans="1:10" s="6" customFormat="1" ht="15.75">
      <c r="A115" s="48"/>
      <c r="B115" s="48"/>
      <c r="C115" s="49"/>
      <c r="D115" s="49"/>
      <c r="E115" s="49"/>
      <c r="F115" s="49"/>
      <c r="G115" s="7"/>
      <c r="H115" s="7"/>
      <c r="I115" s="7"/>
      <c r="J115" s="7"/>
    </row>
    <row r="116" spans="1:10" s="6" customFormat="1" ht="15.75">
      <c r="A116" s="48"/>
      <c r="B116" s="48"/>
      <c r="C116" s="49"/>
      <c r="D116" s="49"/>
      <c r="E116" s="49"/>
      <c r="F116" s="49"/>
      <c r="G116" s="7"/>
      <c r="H116" s="7"/>
      <c r="I116" s="7"/>
      <c r="J116" s="7"/>
    </row>
    <row r="117" spans="1:10" s="6" customFormat="1" ht="15.75">
      <c r="A117" s="48"/>
      <c r="B117" s="48"/>
      <c r="C117" s="49"/>
      <c r="D117" s="49"/>
      <c r="E117" s="49"/>
      <c r="F117" s="49"/>
      <c r="G117" s="7"/>
      <c r="H117" s="7"/>
      <c r="I117" s="7"/>
      <c r="J117" s="7"/>
    </row>
    <row r="118" spans="1:10" s="6" customFormat="1" ht="15.75">
      <c r="A118" s="48"/>
      <c r="B118" s="48"/>
      <c r="C118" s="49"/>
      <c r="D118" s="49"/>
      <c r="E118" s="49"/>
      <c r="F118" s="49"/>
      <c r="G118" s="7"/>
      <c r="H118" s="7"/>
      <c r="I118" s="7"/>
      <c r="J118" s="7"/>
    </row>
    <row r="119" spans="1:10" s="6" customFormat="1" ht="15.75">
      <c r="A119" s="48"/>
      <c r="B119" s="48"/>
      <c r="C119" s="49"/>
      <c r="D119" s="49"/>
      <c r="E119" s="49"/>
      <c r="F119" s="49"/>
      <c r="G119" s="7"/>
      <c r="H119" s="7"/>
      <c r="I119" s="7"/>
      <c r="J119" s="7"/>
    </row>
    <row r="120" spans="1:10" s="6" customFormat="1" ht="15.75">
      <c r="A120" s="48"/>
      <c r="B120" s="48"/>
      <c r="C120" s="49"/>
      <c r="D120" s="49"/>
      <c r="E120" s="49"/>
      <c r="F120" s="49"/>
      <c r="G120" s="7"/>
      <c r="H120" s="7"/>
      <c r="I120" s="7"/>
      <c r="J120" s="7"/>
    </row>
    <row r="121" spans="1:10" s="6" customFormat="1" ht="15.75">
      <c r="A121" s="48"/>
      <c r="B121" s="48"/>
      <c r="C121" s="49"/>
      <c r="D121" s="49"/>
      <c r="E121" s="49"/>
      <c r="F121" s="49"/>
      <c r="G121" s="7"/>
      <c r="H121" s="7"/>
      <c r="I121" s="7"/>
      <c r="J121" s="7"/>
    </row>
    <row r="122" spans="1:10" s="6" customFormat="1" ht="15.75">
      <c r="A122" s="48"/>
      <c r="B122" s="48"/>
      <c r="C122" s="49"/>
      <c r="D122" s="49"/>
      <c r="E122" s="49"/>
      <c r="F122" s="49"/>
      <c r="G122" s="7"/>
      <c r="H122" s="7"/>
      <c r="I122" s="7"/>
      <c r="J122" s="7"/>
    </row>
    <row r="123" spans="1:10" s="6" customFormat="1" ht="15.75">
      <c r="A123" s="48"/>
      <c r="B123" s="48"/>
      <c r="C123" s="49"/>
      <c r="D123" s="49"/>
      <c r="E123" s="49"/>
      <c r="F123" s="49"/>
      <c r="G123" s="7"/>
      <c r="H123" s="7"/>
      <c r="I123" s="7"/>
      <c r="J123" s="7"/>
    </row>
    <row r="124" spans="1:10" s="6" customFormat="1" ht="15.75">
      <c r="A124" s="48"/>
      <c r="B124" s="48"/>
      <c r="C124" s="49"/>
      <c r="D124" s="49"/>
      <c r="E124" s="49"/>
      <c r="F124" s="49"/>
      <c r="G124" s="7"/>
      <c r="H124" s="7"/>
      <c r="I124" s="7"/>
      <c r="J124" s="7"/>
    </row>
    <row r="125" spans="1:10" s="6" customFormat="1" ht="15.75">
      <c r="A125" s="48"/>
      <c r="B125" s="48"/>
      <c r="C125" s="49"/>
      <c r="D125" s="49"/>
      <c r="E125" s="49"/>
      <c r="F125" s="49"/>
      <c r="G125" s="7"/>
      <c r="H125" s="7"/>
      <c r="I125" s="7"/>
      <c r="J125" s="7"/>
    </row>
    <row r="126" spans="1:10" s="6" customFormat="1" ht="15.75">
      <c r="A126" s="48"/>
      <c r="B126" s="48"/>
      <c r="C126" s="49"/>
      <c r="D126" s="49"/>
      <c r="E126" s="49"/>
      <c r="F126" s="49"/>
      <c r="G126" s="7"/>
      <c r="H126" s="7"/>
      <c r="I126" s="7"/>
      <c r="J126" s="7"/>
    </row>
    <row r="127" spans="1:10" s="6" customFormat="1" ht="15.75">
      <c r="A127" s="48"/>
      <c r="B127" s="48"/>
      <c r="C127" s="49"/>
      <c r="D127" s="49"/>
      <c r="E127" s="49"/>
      <c r="F127" s="49"/>
      <c r="G127" s="7"/>
      <c r="H127" s="7"/>
      <c r="I127" s="7"/>
      <c r="J127" s="7"/>
    </row>
    <row r="128" spans="1:10" s="6" customFormat="1" ht="15.75">
      <c r="A128" s="48"/>
      <c r="B128" s="48"/>
      <c r="C128" s="49"/>
      <c r="D128" s="49"/>
      <c r="E128" s="49"/>
      <c r="F128" s="49"/>
      <c r="G128" s="7"/>
      <c r="H128" s="7"/>
      <c r="I128" s="7"/>
      <c r="J128" s="7"/>
    </row>
    <row r="129" spans="1:10" s="6" customFormat="1" ht="15.75">
      <c r="A129" s="48"/>
      <c r="B129" s="48"/>
      <c r="C129" s="49"/>
      <c r="D129" s="49"/>
      <c r="E129" s="49"/>
      <c r="F129" s="49"/>
      <c r="G129" s="7"/>
      <c r="H129" s="7"/>
      <c r="I129" s="7"/>
      <c r="J129" s="7"/>
    </row>
    <row r="130" spans="1:10" s="6" customFormat="1" ht="15.75">
      <c r="A130" s="48"/>
      <c r="B130" s="48"/>
      <c r="C130" s="49"/>
      <c r="D130" s="49"/>
      <c r="E130" s="49"/>
      <c r="F130" s="49"/>
      <c r="G130" s="7"/>
      <c r="H130" s="7"/>
      <c r="I130" s="7"/>
      <c r="J130" s="7"/>
    </row>
    <row r="131" spans="1:10" s="6" customFormat="1" ht="15.75">
      <c r="A131" s="48"/>
      <c r="B131" s="48"/>
      <c r="C131" s="49"/>
      <c r="D131" s="49"/>
      <c r="E131" s="49"/>
      <c r="F131" s="49"/>
      <c r="G131" s="7"/>
      <c r="H131" s="7"/>
      <c r="I131" s="7"/>
      <c r="J131" s="7"/>
    </row>
    <row r="132" spans="1:10" s="6" customFormat="1" ht="15.75">
      <c r="A132" s="48"/>
      <c r="B132" s="48"/>
      <c r="C132" s="49"/>
      <c r="D132" s="49"/>
      <c r="E132" s="49"/>
      <c r="F132" s="49"/>
      <c r="G132" s="7"/>
      <c r="H132" s="7"/>
      <c r="I132" s="7"/>
      <c r="J132" s="7"/>
    </row>
    <row r="133" spans="1:10" s="6" customFormat="1" ht="15.75">
      <c r="A133" s="48"/>
      <c r="B133" s="48"/>
      <c r="C133" s="49"/>
      <c r="D133" s="49"/>
      <c r="E133" s="49"/>
      <c r="F133" s="49"/>
      <c r="G133" s="7"/>
      <c r="H133" s="7"/>
      <c r="I133" s="7"/>
      <c r="J133" s="7"/>
    </row>
    <row r="134" spans="1:10" s="6" customFormat="1" ht="15.75">
      <c r="A134" s="48"/>
      <c r="B134" s="48"/>
      <c r="C134" s="49"/>
      <c r="D134" s="49"/>
      <c r="E134" s="49"/>
      <c r="F134" s="49"/>
      <c r="G134" s="7"/>
      <c r="H134" s="7"/>
      <c r="I134" s="7"/>
      <c r="J134" s="7"/>
    </row>
    <row r="135" spans="1:10" s="6" customFormat="1" ht="15.75">
      <c r="A135" s="48"/>
      <c r="B135" s="48"/>
      <c r="C135" s="49"/>
      <c r="D135" s="49"/>
      <c r="E135" s="49"/>
      <c r="F135" s="49"/>
      <c r="G135" s="7"/>
      <c r="H135" s="7"/>
      <c r="I135" s="7"/>
      <c r="J135" s="7"/>
    </row>
    <row r="136" spans="1:10" s="6" customFormat="1" ht="15.75">
      <c r="A136" s="48"/>
      <c r="B136" s="48"/>
      <c r="C136" s="49"/>
      <c r="D136" s="49"/>
      <c r="E136" s="49"/>
      <c r="F136" s="49"/>
      <c r="G136" s="7"/>
      <c r="H136" s="7"/>
      <c r="I136" s="7"/>
      <c r="J136" s="7"/>
    </row>
    <row r="137" spans="1:10" s="6" customFormat="1" ht="15.75">
      <c r="A137" s="48"/>
      <c r="B137" s="48"/>
      <c r="C137" s="49"/>
      <c r="D137" s="49"/>
      <c r="E137" s="49"/>
      <c r="F137" s="49"/>
      <c r="G137" s="7"/>
      <c r="H137" s="7"/>
      <c r="I137" s="7"/>
      <c r="J137" s="7"/>
    </row>
    <row r="138" spans="1:10" s="6" customFormat="1" ht="15.75">
      <c r="A138" s="48"/>
      <c r="B138" s="48"/>
      <c r="C138" s="49"/>
      <c r="D138" s="49"/>
      <c r="E138" s="49"/>
      <c r="F138" s="49"/>
      <c r="G138" s="7"/>
      <c r="H138" s="7"/>
      <c r="I138" s="7"/>
      <c r="J138" s="7"/>
    </row>
    <row r="139" spans="1:10" s="6" customFormat="1" ht="15.75">
      <c r="A139" s="48"/>
      <c r="B139" s="48"/>
      <c r="C139" s="49"/>
      <c r="D139" s="49"/>
      <c r="E139" s="49"/>
      <c r="F139" s="49"/>
      <c r="G139" s="7"/>
      <c r="H139" s="7"/>
      <c r="I139" s="7"/>
      <c r="J139" s="7"/>
    </row>
    <row r="140" spans="1:10" s="6" customFormat="1" ht="15.75">
      <c r="A140" s="48"/>
      <c r="B140" s="48"/>
      <c r="C140" s="49"/>
      <c r="D140" s="49"/>
      <c r="E140" s="49"/>
      <c r="F140" s="49"/>
      <c r="G140" s="7"/>
      <c r="H140" s="7"/>
      <c r="I140" s="7"/>
      <c r="J140" s="7"/>
    </row>
    <row r="141" spans="1:10" s="6" customFormat="1" ht="15.75">
      <c r="A141" s="48"/>
      <c r="B141" s="48"/>
      <c r="C141" s="49"/>
      <c r="D141" s="49"/>
      <c r="E141" s="49"/>
      <c r="F141" s="49"/>
      <c r="G141" s="7"/>
      <c r="H141" s="7"/>
      <c r="I141" s="7"/>
      <c r="J141" s="7"/>
    </row>
    <row r="142" spans="1:10" s="6" customFormat="1" ht="15.75">
      <c r="A142" s="48"/>
      <c r="B142" s="48"/>
      <c r="C142" s="49"/>
      <c r="D142" s="49"/>
      <c r="E142" s="49"/>
      <c r="F142" s="49"/>
      <c r="G142" s="7"/>
      <c r="H142" s="7"/>
      <c r="I142" s="7"/>
      <c r="J142" s="7"/>
    </row>
    <row r="143" spans="1:10" s="6" customFormat="1" ht="15.75">
      <c r="A143" s="48"/>
      <c r="B143" s="48"/>
      <c r="C143" s="49"/>
      <c r="D143" s="49"/>
      <c r="E143" s="49"/>
      <c r="F143" s="49"/>
      <c r="G143" s="7"/>
      <c r="H143" s="7"/>
      <c r="I143" s="7"/>
      <c r="J143" s="7"/>
    </row>
    <row r="144" spans="1:10" s="6" customFormat="1" ht="15.75">
      <c r="A144" s="48"/>
      <c r="B144" s="48"/>
      <c r="C144" s="49"/>
      <c r="D144" s="49"/>
      <c r="E144" s="49"/>
      <c r="F144" s="49"/>
      <c r="G144" s="7"/>
      <c r="H144" s="7"/>
      <c r="I144" s="7"/>
      <c r="J144" s="7"/>
    </row>
    <row r="145" spans="1:10" s="6" customFormat="1" ht="15.75">
      <c r="A145" s="48"/>
      <c r="B145" s="48"/>
      <c r="C145" s="49"/>
      <c r="D145" s="49"/>
      <c r="E145" s="49"/>
      <c r="F145" s="49"/>
      <c r="G145" s="7"/>
      <c r="H145" s="7"/>
      <c r="I145" s="7"/>
      <c r="J145" s="7"/>
    </row>
    <row r="146" spans="1:10" s="6" customFormat="1" ht="15.75">
      <c r="A146" s="48"/>
      <c r="B146" s="48"/>
      <c r="C146" s="49"/>
      <c r="D146" s="49"/>
      <c r="E146" s="49"/>
      <c r="F146" s="49"/>
      <c r="G146" s="7"/>
      <c r="H146" s="7"/>
      <c r="I146" s="7"/>
      <c r="J146" s="7"/>
    </row>
    <row r="147" spans="1:10" s="6" customFormat="1" ht="15.75">
      <c r="A147" s="48"/>
      <c r="B147" s="48"/>
      <c r="C147" s="49"/>
      <c r="D147" s="49"/>
      <c r="E147" s="49"/>
      <c r="F147" s="49"/>
      <c r="G147" s="7"/>
      <c r="H147" s="7"/>
      <c r="I147" s="7"/>
      <c r="J147" s="7"/>
    </row>
    <row r="148" spans="1:10" s="6" customFormat="1" ht="15.75">
      <c r="A148" s="48"/>
      <c r="B148" s="48"/>
      <c r="C148" s="49"/>
      <c r="D148" s="49"/>
      <c r="E148" s="49"/>
      <c r="F148" s="49"/>
      <c r="G148" s="7"/>
      <c r="H148" s="7"/>
      <c r="I148" s="7"/>
      <c r="J148" s="7"/>
    </row>
    <row r="149" spans="1:10" s="6" customFormat="1" ht="15.75">
      <c r="A149" s="48"/>
      <c r="B149" s="48"/>
      <c r="C149" s="49"/>
      <c r="D149" s="49"/>
      <c r="E149" s="49"/>
      <c r="F149" s="49"/>
      <c r="G149" s="7"/>
      <c r="H149" s="7"/>
      <c r="I149" s="7"/>
      <c r="J149" s="7"/>
    </row>
    <row r="150" spans="1:10" s="6" customFormat="1" ht="15.75">
      <c r="A150" s="48"/>
      <c r="B150" s="48"/>
      <c r="C150" s="49"/>
      <c r="D150" s="49"/>
      <c r="E150" s="49"/>
      <c r="F150" s="49"/>
      <c r="G150" s="7"/>
      <c r="H150" s="7"/>
      <c r="I150" s="7"/>
      <c r="J150" s="7"/>
    </row>
    <row r="151" spans="1:10" s="6" customFormat="1" ht="15.75">
      <c r="A151" s="48"/>
      <c r="B151" s="48"/>
      <c r="C151" s="49"/>
      <c r="D151" s="49"/>
      <c r="E151" s="49"/>
      <c r="F151" s="49"/>
      <c r="G151" s="7"/>
      <c r="H151" s="7"/>
      <c r="I151" s="7"/>
      <c r="J151" s="7"/>
    </row>
    <row r="152" spans="1:10" s="6" customFormat="1" ht="15.75">
      <c r="A152" s="48"/>
      <c r="B152" s="48"/>
      <c r="C152" s="49"/>
      <c r="D152" s="49"/>
      <c r="E152" s="49"/>
      <c r="F152" s="49"/>
      <c r="G152" s="7"/>
      <c r="H152" s="7"/>
      <c r="I152" s="7"/>
      <c r="J152" s="7"/>
    </row>
    <row r="153" spans="1:10" s="6" customFormat="1" ht="15.75">
      <c r="A153" s="48"/>
      <c r="B153" s="48"/>
      <c r="C153" s="49"/>
      <c r="D153" s="49"/>
      <c r="E153" s="49"/>
      <c r="F153" s="49"/>
      <c r="G153" s="7"/>
      <c r="H153" s="7"/>
      <c r="I153" s="7"/>
      <c r="J153" s="7"/>
    </row>
    <row r="154" spans="1:10" s="6" customFormat="1" ht="15.75">
      <c r="A154" s="48"/>
      <c r="B154" s="48"/>
      <c r="C154" s="49"/>
      <c r="D154" s="49"/>
      <c r="E154" s="49"/>
      <c r="F154" s="49"/>
      <c r="G154" s="7"/>
      <c r="H154" s="7"/>
      <c r="I154" s="7"/>
      <c r="J154" s="7"/>
    </row>
    <row r="155" spans="1:10" s="6" customFormat="1" ht="15.75">
      <c r="A155" s="48"/>
      <c r="B155" s="48"/>
      <c r="C155" s="49"/>
      <c r="D155" s="49"/>
      <c r="E155" s="49"/>
      <c r="F155" s="49"/>
      <c r="G155" s="7"/>
      <c r="H155" s="7"/>
      <c r="I155" s="7"/>
      <c r="J155" s="7"/>
    </row>
    <row r="156" spans="1:10" s="6" customFormat="1" ht="15.75">
      <c r="A156" s="48"/>
      <c r="B156" s="48"/>
      <c r="C156" s="49"/>
      <c r="D156" s="49"/>
      <c r="E156" s="49"/>
      <c r="F156" s="49"/>
      <c r="G156" s="7"/>
      <c r="H156" s="7"/>
      <c r="I156" s="7"/>
      <c r="J156" s="7"/>
    </row>
    <row r="157" spans="1:10" s="6" customFormat="1" ht="15.75">
      <c r="A157" s="48"/>
      <c r="B157" s="48"/>
      <c r="C157" s="49"/>
      <c r="D157" s="49"/>
      <c r="E157" s="49"/>
      <c r="F157" s="49"/>
      <c r="G157" s="7"/>
      <c r="H157" s="7"/>
      <c r="I157" s="7"/>
      <c r="J157" s="7"/>
    </row>
    <row r="158" spans="1:10" s="6" customFormat="1" ht="15.75">
      <c r="A158" s="48"/>
      <c r="B158" s="48"/>
      <c r="C158" s="49"/>
      <c r="D158" s="49"/>
      <c r="E158" s="49"/>
      <c r="F158" s="49"/>
      <c r="G158" s="7"/>
      <c r="H158" s="7"/>
      <c r="I158" s="7"/>
      <c r="J158" s="7"/>
    </row>
    <row r="159" spans="1:10" s="6" customFormat="1" ht="15.75">
      <c r="A159" s="48"/>
      <c r="B159" s="48"/>
      <c r="C159" s="49"/>
      <c r="D159" s="49"/>
      <c r="E159" s="49"/>
      <c r="F159" s="49"/>
      <c r="G159" s="7"/>
      <c r="H159" s="7"/>
      <c r="I159" s="7"/>
      <c r="J159" s="7"/>
    </row>
    <row r="160" spans="1:10" s="6" customFormat="1" ht="15.75">
      <c r="A160" s="48"/>
      <c r="B160" s="48"/>
      <c r="C160" s="49"/>
      <c r="D160" s="49"/>
      <c r="E160" s="49"/>
      <c r="F160" s="49"/>
      <c r="G160" s="7"/>
      <c r="H160" s="7"/>
      <c r="I160" s="7"/>
      <c r="J160" s="7"/>
    </row>
    <row r="161" spans="1:10" s="6" customFormat="1" ht="15.75">
      <c r="A161" s="48"/>
      <c r="B161" s="48"/>
      <c r="C161" s="49"/>
      <c r="D161" s="49"/>
      <c r="E161" s="49"/>
      <c r="F161" s="49"/>
      <c r="G161" s="7"/>
      <c r="H161" s="7"/>
      <c r="I161" s="7"/>
      <c r="J161" s="7"/>
    </row>
    <row r="162" spans="1:10" s="6" customFormat="1" ht="15.75">
      <c r="A162" s="48"/>
      <c r="B162" s="48"/>
      <c r="C162" s="49"/>
      <c r="D162" s="49"/>
      <c r="E162" s="49"/>
      <c r="F162" s="49"/>
      <c r="G162" s="7"/>
      <c r="H162" s="7"/>
      <c r="I162" s="7"/>
      <c r="J162" s="7"/>
    </row>
    <row r="163" spans="1:10" s="6" customFormat="1" ht="15.75">
      <c r="A163" s="48"/>
      <c r="B163" s="48"/>
      <c r="C163" s="49"/>
      <c r="D163" s="49"/>
      <c r="E163" s="49"/>
      <c r="F163" s="49"/>
      <c r="G163" s="7"/>
      <c r="H163" s="7"/>
      <c r="I163" s="7"/>
      <c r="J163" s="7"/>
    </row>
    <row r="164" spans="1:10" s="6" customFormat="1" ht="15.75">
      <c r="A164" s="48"/>
      <c r="B164" s="48"/>
      <c r="C164" s="49"/>
      <c r="D164" s="49"/>
      <c r="E164" s="49"/>
      <c r="F164" s="49"/>
      <c r="G164" s="7"/>
      <c r="H164" s="7"/>
      <c r="I164" s="7"/>
      <c r="J164" s="7"/>
    </row>
    <row r="165" spans="1:10" s="6" customFormat="1" ht="15.75">
      <c r="A165" s="48"/>
      <c r="B165" s="48"/>
      <c r="C165" s="49"/>
      <c r="D165" s="49"/>
      <c r="E165" s="49"/>
      <c r="F165" s="49"/>
      <c r="G165" s="7"/>
      <c r="H165" s="7"/>
      <c r="I165" s="7"/>
      <c r="J165" s="7"/>
    </row>
    <row r="166" spans="1:10" s="6" customFormat="1" ht="15.75">
      <c r="A166" s="48"/>
      <c r="B166" s="48"/>
      <c r="C166" s="49"/>
      <c r="D166" s="49"/>
      <c r="E166" s="49"/>
      <c r="F166" s="49"/>
      <c r="G166" s="7"/>
      <c r="H166" s="7"/>
      <c r="I166" s="7"/>
      <c r="J166" s="7"/>
    </row>
    <row r="167" spans="1:10" s="6" customFormat="1" ht="15.75">
      <c r="A167" s="48"/>
      <c r="B167" s="48"/>
      <c r="C167" s="49"/>
      <c r="D167" s="49"/>
      <c r="E167" s="49"/>
      <c r="F167" s="49"/>
      <c r="G167" s="7"/>
      <c r="H167" s="7"/>
      <c r="I167" s="7"/>
      <c r="J167" s="7"/>
    </row>
    <row r="168" spans="1:10" s="6" customFormat="1" ht="15.75">
      <c r="A168" s="48"/>
      <c r="B168" s="48"/>
      <c r="C168" s="49"/>
      <c r="D168" s="49"/>
      <c r="E168" s="49"/>
      <c r="F168" s="49"/>
      <c r="G168" s="7"/>
      <c r="H168" s="7"/>
      <c r="I168" s="7"/>
      <c r="J168" s="7"/>
    </row>
    <row r="169" spans="1:10" s="6" customFormat="1" ht="15.75">
      <c r="A169" s="48"/>
      <c r="B169" s="48"/>
      <c r="C169" s="49"/>
      <c r="D169" s="49"/>
      <c r="E169" s="49"/>
      <c r="F169" s="49"/>
      <c r="G169" s="7"/>
      <c r="H169" s="7"/>
      <c r="I169" s="7"/>
      <c r="J169" s="7"/>
    </row>
    <row r="170" ht="15.75">
      <c r="K170" s="6"/>
    </row>
    <row r="171" ht="15.75">
      <c r="K171" s="6"/>
    </row>
    <row r="172" ht="15.75">
      <c r="K172" s="6"/>
    </row>
    <row r="173" ht="15.75">
      <c r="K173" s="6"/>
    </row>
    <row r="174" ht="15.75">
      <c r="K174" s="6"/>
    </row>
    <row r="175" ht="15.75">
      <c r="K175" s="6"/>
    </row>
    <row r="176" ht="15.75">
      <c r="K176" s="6"/>
    </row>
    <row r="177" ht="15.75">
      <c r="K177" s="6"/>
    </row>
    <row r="178" ht="15.75">
      <c r="K178" s="6"/>
    </row>
    <row r="179" ht="15.75">
      <c r="K179" s="6"/>
    </row>
    <row r="180" ht="15.75">
      <c r="K180" s="6"/>
    </row>
    <row r="181" ht="15.75">
      <c r="K181" s="6"/>
    </row>
    <row r="182" ht="15.75">
      <c r="K182" s="6"/>
    </row>
    <row r="183" ht="15.75">
      <c r="K183" s="6"/>
    </row>
    <row r="184" ht="15.75">
      <c r="K184" s="6"/>
    </row>
    <row r="185" ht="15.75">
      <c r="K185" s="6"/>
    </row>
    <row r="186" ht="15.75">
      <c r="K186" s="6"/>
    </row>
    <row r="187" ht="15.75">
      <c r="K187" s="6"/>
    </row>
    <row r="188" ht="15.75">
      <c r="K188" s="6"/>
    </row>
    <row r="189" ht="15.75">
      <c r="K189" s="6"/>
    </row>
    <row r="190" ht="15.75">
      <c r="K190" s="6"/>
    </row>
    <row r="191" ht="15.75">
      <c r="K191" s="6"/>
    </row>
    <row r="192" ht="15.75">
      <c r="K192" s="6"/>
    </row>
    <row r="193" ht="15.75">
      <c r="K193" s="6"/>
    </row>
    <row r="194" ht="15.75">
      <c r="K194" s="6"/>
    </row>
    <row r="195" ht="15.75">
      <c r="K195" s="6"/>
    </row>
    <row r="196" ht="15.75">
      <c r="K196" s="6"/>
    </row>
    <row r="197" ht="15.75">
      <c r="K197" s="6"/>
    </row>
    <row r="198" ht="15.75">
      <c r="K198" s="6"/>
    </row>
    <row r="199" ht="15.75">
      <c r="K199" s="6"/>
    </row>
    <row r="200" ht="15.75">
      <c r="K200" s="6"/>
    </row>
    <row r="201" ht="15.75">
      <c r="K201" s="6"/>
    </row>
  </sheetData>
  <mergeCells count="9">
    <mergeCell ref="A1:F1"/>
    <mergeCell ref="I1:J1"/>
    <mergeCell ref="A3:F3"/>
    <mergeCell ref="A5:F5"/>
    <mergeCell ref="A55:F55"/>
    <mergeCell ref="A8:F8"/>
    <mergeCell ref="A16:F16"/>
    <mergeCell ref="A23:F23"/>
    <mergeCell ref="A34:F34"/>
  </mergeCells>
  <conditionalFormatting sqref="I63 I71:J71 K6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H71">
    <cfRule type="cellIs" priority="15" dxfId="0" operator="greaterThan" stopIfTrue="1">
      <formula>$H$4</formula>
    </cfRule>
    <cfRule type="cellIs" priority="16" dxfId="0" operator="lessThan" stopIfTrue="1">
      <formula>-$H$4</formula>
    </cfRule>
  </conditionalFormatting>
  <conditionalFormatting sqref="G76:G65536 G55 G44 G71 G23 G34:G35 G3:G5">
    <cfRule type="cellIs" priority="17" dxfId="0" operator="greaterThan" stopIfTrue="1">
      <formula>$G$4</formula>
    </cfRule>
    <cfRule type="cellIs" priority="18" dxfId="0" operator="lessThan" stopIfTrue="1">
      <formula>-$G$4</formula>
    </cfRule>
    <cfRule type="cellIs" priority="19" dxfId="1" operator="equal" stopIfTrue="1">
      <formula>"н/д"</formula>
    </cfRule>
  </conditionalFormatting>
  <conditionalFormatting sqref="I59 G49:H49 G52:H54 G61:G63 G45:H45 G57:H59 H16:J16 G24:G33 G37:G43">
    <cfRule type="cellIs" priority="20" dxfId="3" operator="greaterThan" stopIfTrue="1">
      <formula>3%</formula>
    </cfRule>
    <cfRule type="cellIs" priority="21" dxfId="3" operator="lessThan" stopIfTrue="1">
      <formula>-3%</formula>
    </cfRule>
    <cfRule type="cellIs" priority="22" dxfId="2" operator="equal" stopIfTrue="1">
      <formula>"н/д"</formula>
    </cfRule>
  </conditionalFormatting>
  <conditionalFormatting sqref="I45 I49 I52:I54 I9:I15 I17:I22 I24:I33 I37:I43 I6:I7">
    <cfRule type="cellIs" priority="23" dxfId="3" operator="greaterThan" stopIfTrue="1">
      <formula>30%</formula>
    </cfRule>
    <cfRule type="cellIs" priority="24" dxfId="3" operator="lessThan" stopIfTrue="1">
      <formula>-30%</formula>
    </cfRule>
    <cfRule type="cellIs" priority="25" dxfId="2" operator="equal" stopIfTrue="1">
      <formula>"н/д"</formula>
    </cfRule>
  </conditionalFormatting>
  <conditionalFormatting sqref="H61:H63 I57:I58 H9:H15 H17:H22 H24:H33 H37:H43 H6:H7">
    <cfRule type="cellIs" priority="26" dxfId="3" operator="greaterThan" stopIfTrue="1">
      <formula>10%</formula>
    </cfRule>
    <cfRule type="cellIs" priority="27" dxfId="3" operator="lessThan" stopIfTrue="1">
      <formula>-10%</formula>
    </cfRule>
    <cfRule type="cellIs" priority="28" dxfId="2" operator="equal" stopIfTrue="1">
      <formula>"н/д"</formula>
    </cfRule>
  </conditionalFormatting>
  <conditionalFormatting sqref="J45 J49 J52:J54 J9:J15 J17:J22 J24:J33 J37:J43 J6:J7">
    <cfRule type="cellIs" priority="29" dxfId="3" operator="greaterThan" stopIfTrue="1">
      <formula>40%</formula>
    </cfRule>
    <cfRule type="cellIs" priority="30" dxfId="3" operator="lessThan" stopIfTrue="1">
      <formula>-40%</formula>
    </cfRule>
    <cfRule type="cellIs" priority="31" dxfId="2" operator="equal" stopIfTrue="1">
      <formula>"н/д"</formula>
    </cfRule>
  </conditionalFormatting>
  <conditionalFormatting sqref="H8 H23">
    <cfRule type="cellIs" priority="32" dxfId="3" operator="greaterThan" stopIfTrue="1">
      <formula>15%</formula>
    </cfRule>
    <cfRule type="cellIs" priority="33" dxfId="3" operator="lessThan" stopIfTrue="1">
      <formula>-15%</formula>
    </cfRule>
    <cfRule type="cellIs" priority="34" dxfId="2" operator="equal" stopIfTrue="1">
      <formula>"""н/д"""</formula>
    </cfRule>
  </conditionalFormatting>
  <conditionalFormatting sqref="I8 I23">
    <cfRule type="cellIs" priority="35" dxfId="3" operator="greaterThan" stopIfTrue="1">
      <formula>30%</formula>
    </cfRule>
    <cfRule type="cellIs" priority="36" dxfId="3" operator="lessThan" stopIfTrue="1">
      <formula>-30%</formula>
    </cfRule>
    <cfRule type="cellIs" priority="37" dxfId="2" operator="equal" stopIfTrue="1">
      <formula>"""н/д"""</formula>
    </cfRule>
  </conditionalFormatting>
  <conditionalFormatting sqref="J8 J23">
    <cfRule type="cellIs" priority="38" dxfId="3" operator="greaterThan" stopIfTrue="1">
      <formula>40%</formula>
    </cfRule>
    <cfRule type="cellIs" priority="39" dxfId="3" operator="lessThan" stopIfTrue="1">
      <formula>-40%</formula>
    </cfRule>
    <cfRule type="cellIs" priority="40" dxfId="2" operator="equal" stopIfTrue="1">
      <formula>"""н/д"""</formula>
    </cfRule>
  </conditionalFormatting>
  <conditionalFormatting sqref="G8 G16">
    <cfRule type="cellIs" priority="41" dxfId="2" operator="greaterThan" stopIfTrue="1">
      <formula>"3%"</formula>
    </cfRule>
    <cfRule type="cellIs" priority="42" dxfId="1" operator="lessThan" stopIfTrue="1">
      <formula>"3%"</formula>
    </cfRule>
  </conditionalFormatting>
  <conditionalFormatting sqref="J35">
    <cfRule type="cellIs" priority="43" dxfId="4" operator="greaterThan" stopIfTrue="1">
      <formula>40%</formula>
    </cfRule>
    <cfRule type="cellIs" priority="44" dxfId="4" operator="lessThan" stopIfTrue="1">
      <formula>-40%</formula>
    </cfRule>
    <cfRule type="cellIs" priority="45" dxfId="1" operator="equal" stopIfTrue="1">
      <formula>"""н/д"""</formula>
    </cfRule>
  </conditionalFormatting>
  <conditionalFormatting sqref="G9:G15 G17:G22 G6:G7">
    <cfRule type="cellIs" priority="46" dxfId="2" operator="greaterThan" stopIfTrue="1">
      <formula>3%</formula>
    </cfRule>
    <cfRule type="cellIs" priority="47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2009-10-02T09:09:15Z</cp:lastPrinted>
  <dcterms:created xsi:type="dcterms:W3CDTF">2009-10-02T09:08:40Z</dcterms:created>
  <dcterms:modified xsi:type="dcterms:W3CDTF">2009-10-02T09:14:46Z</dcterms:modified>
  <cp:category/>
  <cp:version/>
  <cp:contentType/>
  <cp:contentStatus/>
</cp:coreProperties>
</file>