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<sst xmlns="http://schemas.openxmlformats.org/spreadsheetml/2006/main" count="81" uniqueCount="75">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</sst>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10092</v>
          </cell>
          <cell r="S10">
            <v>9963.99</v>
          </cell>
        </row>
        <row r="41">
          <cell r="L41">
            <v>1131</v>
          </cell>
          <cell r="S41">
            <v>1118.58</v>
          </cell>
        </row>
        <row r="49">
          <cell r="L49">
            <v>7442</v>
          </cell>
          <cell r="S49">
            <v>7361.04</v>
          </cell>
        </row>
        <row r="77">
          <cell r="L77">
            <v>2534</v>
          </cell>
          <cell r="S77">
            <v>2507.75</v>
          </cell>
        </row>
        <row r="81">
          <cell r="L81">
            <v>16153</v>
          </cell>
          <cell r="S81">
            <v>15922.17</v>
          </cell>
        </row>
        <row r="96">
          <cell r="L96">
            <v>507</v>
          </cell>
          <cell r="S96">
            <v>499.94</v>
          </cell>
        </row>
      </sheetData>
      <sheetData sheetId="1">
        <row r="27">
          <cell r="Q27">
            <v>5161.48</v>
          </cell>
          <cell r="S27">
            <v>5192</v>
          </cell>
        </row>
        <row r="36">
          <cell r="Q36">
            <v>5503.929999999999</v>
          </cell>
          <cell r="S36">
            <v>5545</v>
          </cell>
        </row>
      </sheetData>
      <sheetData sheetId="2">
        <row r="2">
          <cell r="Q2">
            <v>10038.380000000001</v>
          </cell>
          <cell r="S2">
            <v>10144</v>
          </cell>
        </row>
        <row r="8">
          <cell r="Q8">
            <v>1068.13</v>
          </cell>
          <cell r="S8">
            <v>1078</v>
          </cell>
        </row>
        <row r="18">
          <cell r="Q18">
            <v>2147.87</v>
          </cell>
          <cell r="S18">
            <v>2177</v>
          </cell>
        </row>
        <row r="69">
          <cell r="Q69">
            <v>65051.420000000006</v>
          </cell>
          <cell r="S69">
            <v>66129</v>
          </cell>
        </row>
      </sheetData>
      <sheetData sheetId="3">
        <row r="8">
          <cell r="B8">
            <v>1386.39</v>
          </cell>
          <cell r="I8">
            <v>1391.94</v>
          </cell>
        </row>
        <row r="11">
          <cell r="B11">
            <v>1325.8</v>
          </cell>
          <cell r="I11">
            <v>1329.35</v>
          </cell>
        </row>
        <row r="14">
          <cell r="B14">
            <v>2036</v>
          </cell>
          <cell r="I14">
            <v>2056</v>
          </cell>
        </row>
        <row r="16">
          <cell r="B16">
            <v>6798.17</v>
          </cell>
          <cell r="I16">
            <v>6908.18</v>
          </cell>
        </row>
        <row r="17">
          <cell r="B17">
            <v>18450</v>
          </cell>
          <cell r="I17">
            <v>18450</v>
          </cell>
        </row>
      </sheetData>
      <sheetData sheetId="4">
        <row r="18">
          <cell r="AA18" t="str">
            <v>30,1245</v>
          </cell>
          <cell r="AC18">
            <v>30.246089278901184</v>
          </cell>
        </row>
        <row r="21">
          <cell r="AA21">
            <v>41.5085</v>
          </cell>
          <cell r="AC21">
            <v>41.655126043673725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5.43</v>
          </cell>
          <cell r="D8">
            <v>5.4</v>
          </cell>
          <cell r="E8">
            <v>6.58</v>
          </cell>
          <cell r="F8">
            <v>6.63</v>
          </cell>
        </row>
      </sheetData>
      <sheetData sheetId="10">
        <row r="4">
          <cell r="F4">
            <v>409.3</v>
          </cell>
          <cell r="G4">
            <v>256.8</v>
          </cell>
        </row>
        <row r="5">
          <cell r="F5">
            <v>437.9</v>
          </cell>
          <cell r="G5">
            <v>279.6</v>
          </cell>
        </row>
      </sheetData>
      <sheetData sheetId="11">
        <row r="2">
          <cell r="G2" t="str">
            <v>73,760</v>
          </cell>
          <cell r="J2">
            <v>74.12</v>
          </cell>
        </row>
        <row r="7">
          <cell r="G7" t="str">
            <v>74,880</v>
          </cell>
          <cell r="J7">
            <v>75.28</v>
          </cell>
        </row>
        <row r="12">
          <cell r="L12">
            <v>5614.830243750001</v>
          </cell>
          <cell r="M12">
            <v>5667.774052500001</v>
          </cell>
        </row>
        <row r="14">
          <cell r="G14" t="str">
            <v>372,500</v>
          </cell>
          <cell r="J14">
            <v>375</v>
          </cell>
        </row>
        <row r="15">
          <cell r="G15" t="str">
            <v>73,700</v>
          </cell>
          <cell r="J15">
            <v>73.81</v>
          </cell>
        </row>
        <row r="23">
          <cell r="G23" t="str">
            <v>27,060</v>
          </cell>
          <cell r="J23">
            <v>26.9</v>
          </cell>
        </row>
        <row r="32">
          <cell r="G32" t="str">
            <v>1089,200</v>
          </cell>
          <cell r="J32">
            <v>1094.7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C46">
      <selection activeCell="G53" sqref="G53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40221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40220</v>
      </c>
      <c r="F4" s="9">
        <f ca="1">TODAY()</f>
        <v>40221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1391.94</v>
      </c>
      <c r="F6" s="15">
        <f>'[1]инд-обновл'!B8</f>
        <v>1386.39</v>
      </c>
      <c r="G6" s="16">
        <f>IF(ISERROR(F6/E6-1),"н/д",F6/E6-1)</f>
        <v>-0.003987240829346095</v>
      </c>
      <c r="H6" s="16">
        <f>IF(ISERROR(F6/D6-1),"н/д",F6/D6-1)</f>
        <v>-0.05751869476546556</v>
      </c>
      <c r="I6" s="16">
        <f>IF(ISERROR(F6/C6-1),"н/д",F6/C6-1)</f>
        <v>-0.04036132068941645</v>
      </c>
      <c r="J6" s="16">
        <f>IF(ISERROR(F6/B6-1),"н/д",F6/B6-1)</f>
        <v>1.1867350157728707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1329.35</v>
      </c>
      <c r="F7" s="15">
        <f>'[1]инд-обновл'!B11</f>
        <v>1325.8</v>
      </c>
      <c r="G7" s="16">
        <f>IF(ISERROR(F7/E7-1),"н/д",F7/E7-1)</f>
        <v>-0.002670478053183878</v>
      </c>
      <c r="H7" s="16">
        <f>IF(ISERROR(F7/D7-1),"н/д",F7/D7-1)</f>
        <v>-0.06436132674664785</v>
      </c>
      <c r="I7" s="16">
        <f>IF(ISERROR(F7/C7-1),"н/д",F7/C7-1)</f>
        <v>-0.03226277372262776</v>
      </c>
      <c r="J7" s="16">
        <f>IF(ISERROR(F7/B7-1),"н/д",F7/B7-1)</f>
        <v>1.0715624999999998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10038.380000000001</v>
      </c>
      <c r="F9" s="15">
        <f>'[1]СевАм-индексы'!S2</f>
        <v>10144</v>
      </c>
      <c r="G9" s="16">
        <f aca="true" t="shared" si="0" ref="G9:G15">IF(ISERROR(F9/E9-1),"н/д",F9/E9-1)</f>
        <v>0.010521618030000734</v>
      </c>
      <c r="H9" s="16">
        <f aca="true" t="shared" si="1" ref="H9:H15">IF(ISERROR(F9/D9-1),"н/д",F9/D9-1)</f>
        <v>0.007648753352538007</v>
      </c>
      <c r="I9" s="16">
        <f aca="true" t="shared" si="2" ref="I9:I15">IF(ISERROR(F9/C9-1),"н/д",F9/C9-1)</f>
        <v>-0.04464117536259182</v>
      </c>
      <c r="J9" s="16">
        <f aca="true" t="shared" si="3" ref="J9:J15">IF(ISERROR(F9/B9-1),"н/д",F9/B9-1)</f>
        <v>0.12274488101826231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2147.87</v>
      </c>
      <c r="F10" s="15">
        <f>'[1]СевАм-индексы'!S18</f>
        <v>2177</v>
      </c>
      <c r="G10" s="16">
        <f t="shared" si="0"/>
        <v>0.013562273321942264</v>
      </c>
      <c r="H10" s="16">
        <f t="shared" si="1"/>
        <v>0.013972985561248263</v>
      </c>
      <c r="I10" s="16">
        <f t="shared" si="2"/>
        <v>-0.06042296072507558</v>
      </c>
      <c r="J10" s="16">
        <f t="shared" si="3"/>
        <v>0.3339460784313726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1068.13</v>
      </c>
      <c r="F11" s="15">
        <f>'[1]СевАм-индексы'!S8</f>
        <v>1078</v>
      </c>
      <c r="G11" s="16">
        <f t="shared" si="0"/>
        <v>0.009240448260043221</v>
      </c>
      <c r="H11" s="16">
        <f t="shared" si="1"/>
        <v>0.003724394785847407</v>
      </c>
      <c r="I11" s="16">
        <f t="shared" si="2"/>
        <v>-0.05851528384279481</v>
      </c>
      <c r="J11" s="16">
        <f t="shared" si="3"/>
        <v>0.1566523605150214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3635.69</v>
      </c>
      <c r="F12" s="15">
        <v>3638.45</v>
      </c>
      <c r="G12" s="16">
        <f t="shared" si="0"/>
        <v>0.0007591406308018467</v>
      </c>
      <c r="H12" s="16">
        <f t="shared" si="1"/>
        <v>-0.03284157363104734</v>
      </c>
      <c r="I12" s="16">
        <f t="shared" si="2"/>
        <v>-0.10887827577761455</v>
      </c>
      <c r="J12" s="16">
        <f t="shared" si="3"/>
        <v>0.08610447761194018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5503.929999999999</v>
      </c>
      <c r="F13" s="15">
        <f>'[1]евр-индексы'!S36</f>
        <v>5545</v>
      </c>
      <c r="G13" s="16">
        <f t="shared" si="0"/>
        <v>0.00746194083136964</v>
      </c>
      <c r="H13" s="16">
        <f t="shared" si="1"/>
        <v>-0.01927838698266715</v>
      </c>
      <c r="I13" s="16">
        <f t="shared" si="2"/>
        <v>-0.089042221126992</v>
      </c>
      <c r="J13" s="16">
        <f t="shared" si="3"/>
        <v>0.11502111401568471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5161.48</v>
      </c>
      <c r="F14" s="15">
        <f>'[1]евр-индексы'!S27</f>
        <v>5192</v>
      </c>
      <c r="G14" s="16">
        <f t="shared" si="0"/>
        <v>0.005913032696048592</v>
      </c>
      <c r="H14" s="16">
        <f t="shared" si="1"/>
        <v>-0.010482180293501009</v>
      </c>
      <c r="I14" s="16">
        <f t="shared" si="2"/>
        <v>-0.07036705461056403</v>
      </c>
      <c r="J14" s="16">
        <f t="shared" si="3"/>
        <v>0.13809732573432698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9963.99</v>
      </c>
      <c r="F15" s="15">
        <f>'[1]азия-индексы'!L10</f>
        <v>10092</v>
      </c>
      <c r="G15" s="16">
        <f t="shared" si="0"/>
        <v>0.012847262994041486</v>
      </c>
      <c r="H15" s="16">
        <f t="shared" si="1"/>
        <v>-0.011073003429691308</v>
      </c>
      <c r="I15" s="16">
        <f t="shared" si="2"/>
        <v>-0.0653824782367105</v>
      </c>
      <c r="J15" s="16">
        <f t="shared" si="3"/>
        <v>0.1160013269932545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7361.04</v>
      </c>
      <c r="F17" s="15">
        <f>'[1]азия-индексы'!L49</f>
        <v>7442</v>
      </c>
      <c r="G17" s="16">
        <f aca="true" t="shared" si="4" ref="G17:G22">IF(ISERROR(F17/E17-1),"н/д",F17/E17-1)</f>
        <v>0.010998445871778895</v>
      </c>
      <c r="H17" s="16">
        <f aca="true" t="shared" si="5" ref="H17:H22">IF(ISERROR(F17/D17-1),"н/д",F17/D17-1)</f>
        <v>-0.01102990033222595</v>
      </c>
      <c r="I17" s="16">
        <f aca="true" t="shared" si="6" ref="I17:I22">IF(ISERROR(F17/C17-1),"н/д",F17/C17-1)</f>
        <v>-0.10595867371456036</v>
      </c>
      <c r="J17" s="16">
        <f aca="true" t="shared" si="7" ref="J17:J22">IF(ISERROR(F17/B17-1),"н/д",F17/B17-1)</f>
        <v>0.5840783312047679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499.94</v>
      </c>
      <c r="F18" s="15">
        <f>'[1]азия-индексы'!L96</f>
        <v>507</v>
      </c>
      <c r="G18" s="16">
        <f t="shared" si="4"/>
        <v>0.014121694603352442</v>
      </c>
      <c r="H18" s="16">
        <f t="shared" si="5"/>
        <v>0.04106776180698146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15922.17</v>
      </c>
      <c r="F19" s="15">
        <f>'[1]азия-индексы'!L81</f>
        <v>16153</v>
      </c>
      <c r="G19" s="16">
        <f t="shared" si="4"/>
        <v>0.01449739576954645</v>
      </c>
      <c r="H19" s="16">
        <f t="shared" si="5"/>
        <v>-0.012411347517730542</v>
      </c>
      <c r="I19" s="16">
        <f t="shared" si="6"/>
        <v>-0.0802824118886295</v>
      </c>
      <c r="J19" s="16">
        <f t="shared" si="7"/>
        <v>0.6311218822579017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2507.75</v>
      </c>
      <c r="F20" s="15">
        <f>'[1]азия-индексы'!L77</f>
        <v>2534</v>
      </c>
      <c r="G20" s="16">
        <f t="shared" si="4"/>
        <v>0.01046755059316129</v>
      </c>
      <c r="H20" s="16">
        <f t="shared" si="5"/>
        <v>-0.02086553323029361</v>
      </c>
      <c r="I20" s="16">
        <f t="shared" si="6"/>
        <v>-0.03540159878188043</v>
      </c>
      <c r="J20" s="16">
        <f t="shared" si="7"/>
        <v>0.7633959638135004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1118.58</v>
      </c>
      <c r="F21" s="15">
        <f>'[1]азия-индексы'!L41</f>
        <v>1131</v>
      </c>
      <c r="G21" s="16">
        <f t="shared" si="4"/>
        <v>0.011103363192619176</v>
      </c>
      <c r="H21" s="16">
        <f t="shared" si="5"/>
        <v>0.025385312783318126</v>
      </c>
      <c r="I21" s="16">
        <f t="shared" si="6"/>
        <v>-0.049579831932773155</v>
      </c>
      <c r="J21" s="16">
        <f t="shared" si="7"/>
        <v>0.9807355516637477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65051.420000000006</v>
      </c>
      <c r="F22" s="15">
        <f>'[1]СевАм-индексы'!S69</f>
        <v>66129</v>
      </c>
      <c r="G22" s="16">
        <f t="shared" si="4"/>
        <v>0.01656504961767169</v>
      </c>
      <c r="H22" s="16">
        <f t="shared" si="5"/>
        <v>0.011115868016268626</v>
      </c>
      <c r="I22" s="16">
        <f t="shared" si="6"/>
        <v>-0.05883608727210621</v>
      </c>
      <c r="J22" s="16">
        <f t="shared" si="7"/>
        <v>0.6432014710267369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74.12</v>
      </c>
      <c r="F24" s="21" t="str">
        <f>'[1]сырье'!G2</f>
        <v>73,760</v>
      </c>
      <c r="G24" s="16">
        <f aca="true" t="shared" si="8" ref="G24:G33">IF(ISERROR(F24/E24-1),"н/д",F24/E24-1)</f>
        <v>-0.004856988667026441</v>
      </c>
      <c r="H24" s="16">
        <f aca="true" t="shared" si="9" ref="H24:H33">IF(ISERROR(F24/D24-1),"н/д",F24/D24-1)</f>
        <v>0.008890712624812114</v>
      </c>
      <c r="I24" s="16">
        <f aca="true" t="shared" si="10" ref="I24:I33">IF(ISERROR(F24/C24-1),"н/д",F24/C24-1)</f>
        <v>-0.10191160355533901</v>
      </c>
      <c r="J24" s="16">
        <f aca="true" t="shared" si="11" ref="J24:J33">IF(ISERROR(F24/B24-1),"н/д",F24/B24-1)</f>
        <v>0.5696956799319004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75.28</v>
      </c>
      <c r="F25" s="21" t="str">
        <f>'[1]сырье'!G7</f>
        <v>74,880</v>
      </c>
      <c r="G25" s="16">
        <f t="shared" si="8"/>
        <v>-0.005313496280552665</v>
      </c>
      <c r="H25" s="16">
        <f t="shared" si="9"/>
        <v>0.006045949214026347</v>
      </c>
      <c r="I25" s="16">
        <f t="shared" si="10"/>
        <v>-0.10398468349886325</v>
      </c>
      <c r="J25" s="16">
        <f t="shared" si="11"/>
        <v>0.6158826068191625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1094.7</v>
      </c>
      <c r="F26" s="21" t="str">
        <f>'[1]сырье'!G32</f>
        <v>1089,200</v>
      </c>
      <c r="G26" s="16">
        <f t="shared" si="8"/>
        <v>-0.005024207545446191</v>
      </c>
      <c r="H26" s="16">
        <f t="shared" si="9"/>
        <v>-0.014298642533936645</v>
      </c>
      <c r="I26" s="16">
        <f t="shared" si="10"/>
        <v>-0.056642993244413575</v>
      </c>
      <c r="J26" s="16">
        <f t="shared" si="11"/>
        <v>0.24196123147092363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6908.18</v>
      </c>
      <c r="F27" s="21">
        <f>'[1]инд-обновл'!B16</f>
        <v>6798.17</v>
      </c>
      <c r="G27" s="16">
        <f t="shared" si="8"/>
        <v>-0.015924599532727846</v>
      </c>
      <c r="H27" s="16">
        <f t="shared" si="9"/>
        <v>3.236269757800336E-05</v>
      </c>
      <c r="I27" s="16">
        <f t="shared" si="10"/>
        <v>-0.11390783203511956</v>
      </c>
      <c r="J27" s="16">
        <f t="shared" si="11"/>
        <v>1.2143876221498373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18450</v>
      </c>
      <c r="F28" s="21">
        <f>'[1]инд-обновл'!B17</f>
        <v>18450</v>
      </c>
      <c r="G28" s="16">
        <f t="shared" si="8"/>
        <v>0</v>
      </c>
      <c r="H28" s="16">
        <f t="shared" si="9"/>
        <v>0.02499999999999991</v>
      </c>
      <c r="I28" s="16">
        <f t="shared" si="10"/>
        <v>0.005668810639921418</v>
      </c>
      <c r="J28" s="16">
        <f t="shared" si="11"/>
        <v>0.4516129032258065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2056</v>
      </c>
      <c r="F29" s="21">
        <f>'[1]инд-обновл'!B14</f>
        <v>2036</v>
      </c>
      <c r="G29" s="16">
        <f t="shared" si="8"/>
        <v>-0.009727626459143934</v>
      </c>
      <c r="H29" s="16">
        <f t="shared" si="9"/>
        <v>-0.023501199040767418</v>
      </c>
      <c r="I29" s="16">
        <f t="shared" si="10"/>
        <v>-0.1337091798744814</v>
      </c>
      <c r="J29" s="16">
        <f t="shared" si="11"/>
        <v>0.36187290969899655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73.81</v>
      </c>
      <c r="F30" s="21" t="str">
        <f>'[1]сырье'!G15</f>
        <v>73,700</v>
      </c>
      <c r="G30" s="16">
        <f t="shared" si="8"/>
        <v>-0.0014903129657227732</v>
      </c>
      <c r="H30" s="16">
        <f t="shared" si="9"/>
        <v>0.08032834945763723</v>
      </c>
      <c r="I30" s="16">
        <f t="shared" si="10"/>
        <v>0.007518796992481258</v>
      </c>
      <c r="J30" s="16">
        <f t="shared" si="11"/>
        <v>0.541518510771805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26.9</v>
      </c>
      <c r="F31" s="21" t="str">
        <f>'[1]сырье'!G23</f>
        <v>27,060</v>
      </c>
      <c r="G31" s="16">
        <f t="shared" si="8"/>
        <v>0.005947955390334547</v>
      </c>
      <c r="H31" s="16">
        <f t="shared" si="9"/>
        <v>-0.0758196721311476</v>
      </c>
      <c r="I31" s="16">
        <f t="shared" si="10"/>
        <v>-0.01707228478023981</v>
      </c>
      <c r="J31" s="16">
        <f t="shared" si="11"/>
        <v>1.3946902654867253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375</v>
      </c>
      <c r="F32" s="21" t="str">
        <f>'[1]сырье'!G14</f>
        <v>372,500</v>
      </c>
      <c r="G32" s="16">
        <f t="shared" si="8"/>
        <v>-0.00666666666666671</v>
      </c>
      <c r="H32" s="16">
        <f t="shared" si="9"/>
        <v>0.03760445682451263</v>
      </c>
      <c r="I32" s="16">
        <f t="shared" si="10"/>
        <v>-0.12094395280235992</v>
      </c>
      <c r="J32" s="16">
        <f t="shared" si="11"/>
        <v>-0.05095541401273884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5667.774052500001</v>
      </c>
      <c r="F33" s="21">
        <f>'[1]сырье'!L12</f>
        <v>5614.830243750001</v>
      </c>
      <c r="G33" s="16">
        <f t="shared" si="8"/>
        <v>-0.009341199606686335</v>
      </c>
      <c r="H33" s="16">
        <f t="shared" si="9"/>
        <v>0.05148209032157802</v>
      </c>
      <c r="I33" s="16">
        <f t="shared" si="10"/>
        <v>-0.12070160521831996</v>
      </c>
      <c r="J33" s="16">
        <f t="shared" si="11"/>
        <v>-0.1344622028718533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40220</v>
      </c>
      <c r="F35" s="24">
        <f ca="1">TODAY()</f>
        <v>40221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437.9</v>
      </c>
      <c r="F37" s="26">
        <f>'[1]остатки средств на кс'!F4</f>
        <v>409.3</v>
      </c>
      <c r="G37" s="16">
        <f aca="true" t="shared" si="12" ref="G37:G43">IF(ISERROR(F37/E37-1),"н/д",F37/E37-1)</f>
        <v>-0.06531171500342536</v>
      </c>
      <c r="H37" s="16">
        <f aca="true" t="shared" si="13" ref="H37:H43">IF(ISERROR(F37/D37-1),"н/д",F37/D37-1)</f>
        <v>-0.2190421675252815</v>
      </c>
      <c r="I37" s="16">
        <f aca="true" t="shared" si="14" ref="I37:I43">IF(ISERROR(F37/C37-1),"н/д",F37/C37-1)</f>
        <v>-0.5451716857428603</v>
      </c>
      <c r="J37" s="16">
        <f aca="true" t="shared" si="15" ref="J37:J43">IF(ISERROR(F37/B37-1),"н/д",F37/B37-1)</f>
        <v>-0.6016932658622032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279.6</v>
      </c>
      <c r="F38" s="26">
        <f>'[1]остатки средств на кс'!G4</f>
        <v>256.8</v>
      </c>
      <c r="G38" s="16">
        <f t="shared" si="12"/>
        <v>-0.08154506437768239</v>
      </c>
      <c r="H38" s="16">
        <f t="shared" si="13"/>
        <v>-0.2702472293265131</v>
      </c>
      <c r="I38" s="16">
        <f t="shared" si="14"/>
        <v>-0.6140667267808837</v>
      </c>
      <c r="J38" s="16">
        <f t="shared" si="15"/>
        <v>-0.6800797309081849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5.43</v>
      </c>
      <c r="F39" s="21">
        <f>'[1]ратес-сбр'!D8</f>
        <v>5.4</v>
      </c>
      <c r="G39" s="16">
        <f t="shared" si="12"/>
        <v>-0.0055248618784529135</v>
      </c>
      <c r="H39" s="16">
        <f t="shared" si="13"/>
        <v>-0.06896551724137923</v>
      </c>
      <c r="I39" s="16">
        <f t="shared" si="14"/>
        <v>-0.334975369458128</v>
      </c>
      <c r="J39" s="16">
        <f t="shared" si="15"/>
        <v>-0.6560509554140127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6.58</v>
      </c>
      <c r="F40" s="21">
        <f>'[1]ратес-сбр'!F8</f>
        <v>6.63</v>
      </c>
      <c r="G40" s="16">
        <f t="shared" si="12"/>
        <v>0.0075987841945288626</v>
      </c>
      <c r="H40" s="16">
        <f t="shared" si="13"/>
        <v>-0.2465909090909092</v>
      </c>
      <c r="I40" s="16">
        <f t="shared" si="14"/>
        <v>-0.3994565217391304</v>
      </c>
      <c r="J40" s="16">
        <f t="shared" si="15"/>
        <v>-0.6930555555555555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0.249</v>
      </c>
      <c r="F41" s="30">
        <v>0.25</v>
      </c>
      <c r="G41" s="16">
        <f t="shared" si="12"/>
        <v>0.004016064257028162</v>
      </c>
      <c r="H41" s="16">
        <f t="shared" si="13"/>
        <v>0.004016064257028162</v>
      </c>
      <c r="I41" s="16">
        <f t="shared" si="14"/>
        <v>0</v>
      </c>
      <c r="J41" s="16">
        <f t="shared" si="15"/>
        <v>-0.8214285714285714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30.246089278901184</v>
      </c>
      <c r="F42" s="26" t="str">
        <f>'[1]курсы валют'!AA18</f>
        <v>30,1245</v>
      </c>
      <c r="G42" s="16">
        <f t="shared" si="12"/>
        <v>-0.0040200000000000236</v>
      </c>
      <c r="H42" s="16">
        <f t="shared" si="13"/>
        <v>-0.009062499999999862</v>
      </c>
      <c r="I42" s="16">
        <f t="shared" si="14"/>
        <v>-0.0024999999999999467</v>
      </c>
      <c r="J42" s="16">
        <f t="shared" si="15"/>
        <v>0.02464285714285719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41.655126043673725</v>
      </c>
      <c r="F43" s="26">
        <f>'[1]курсы валют'!AA21</f>
        <v>41.5085</v>
      </c>
      <c r="G43" s="16">
        <f t="shared" si="12"/>
        <v>-0.0035199999999998566</v>
      </c>
      <c r="H43" s="16">
        <f t="shared" si="13"/>
        <v>-0.023329411764705932</v>
      </c>
      <c r="I43" s="16">
        <f t="shared" si="14"/>
        <v>-0.045781609195402306</v>
      </c>
      <c r="J43" s="16">
        <f t="shared" si="15"/>
        <v>0.0026207729468599172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40196</v>
      </c>
      <c r="E46" s="32">
        <v>40210</v>
      </c>
      <c r="F46" s="32">
        <v>40217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1.7</v>
      </c>
      <c r="F47" s="36">
        <v>1.9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40087</v>
      </c>
      <c r="D48" s="32">
        <v>40118</v>
      </c>
      <c r="E48" s="32">
        <v>40148</v>
      </c>
      <c r="F48" s="32">
        <v>40179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>
        <v>15697.7</v>
      </c>
      <c r="G49" s="16">
        <f>IF(ISERROR(F49/E49-1),"н/д",F49/E49-1)</f>
        <v>0.10359882171807011</v>
      </c>
      <c r="H49" s="16"/>
      <c r="I49" s="16">
        <f>IF(ISERROR(F49/C49-1),"н/д",F49/C49-1)</f>
        <v>0.15009890834493378</v>
      </c>
      <c r="J49" s="16">
        <f>IF(ISERROR(F49/B49-1),"н/д",F49/B49-1)</f>
        <v>0.16337859069753646</v>
      </c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40057</v>
      </c>
      <c r="E60" s="40">
        <v>40087</v>
      </c>
      <c r="F60" s="40">
        <v>40118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2010-02-12T10:13:32Z</cp:lastPrinted>
  <dcterms:created xsi:type="dcterms:W3CDTF">2010-02-12T10:11:41Z</dcterms:created>
  <dcterms:modified xsi:type="dcterms:W3CDTF">2010-02-12T10:13:57Z</dcterms:modified>
  <cp:category/>
  <cp:version/>
  <cp:contentType/>
  <cp:contentStatus/>
</cp:coreProperties>
</file>