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<sst xmlns="http://schemas.openxmlformats.org/spreadsheetml/2006/main" count="81" uniqueCount="75">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</sst>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10034</v>
          </cell>
          <cell r="S10">
            <v>10013.3</v>
          </cell>
        </row>
        <row r="41">
          <cell r="L41">
            <v>1131</v>
          </cell>
          <cell r="S41">
            <v>1118.58</v>
          </cell>
        </row>
        <row r="49">
          <cell r="L49">
            <v>7442</v>
          </cell>
          <cell r="S49">
            <v>7361.04</v>
          </cell>
        </row>
        <row r="77">
          <cell r="L77">
            <v>2559</v>
          </cell>
          <cell r="S77">
            <v>2517.45</v>
          </cell>
        </row>
        <row r="81">
          <cell r="L81">
            <v>16229</v>
          </cell>
          <cell r="S81">
            <v>16038.35</v>
          </cell>
        </row>
        <row r="96">
          <cell r="L96">
            <v>507</v>
          </cell>
          <cell r="S96">
            <v>499.94</v>
          </cell>
        </row>
      </sheetData>
      <sheetData sheetId="1">
        <row r="27">
          <cell r="Q27">
            <v>5167.47</v>
          </cell>
          <cell r="S27">
            <v>5229</v>
          </cell>
        </row>
        <row r="36">
          <cell r="Q36">
            <v>5511.1</v>
          </cell>
          <cell r="S36">
            <v>5579</v>
          </cell>
        </row>
      </sheetData>
      <sheetData sheetId="2">
        <row r="2">
          <cell r="Q2">
            <v>10144.189999999999</v>
          </cell>
          <cell r="S2">
            <v>10099</v>
          </cell>
        </row>
        <row r="8">
          <cell r="Q8">
            <v>1078.47</v>
          </cell>
          <cell r="S8">
            <v>1076</v>
          </cell>
        </row>
        <row r="18">
          <cell r="Q18">
            <v>2177.4100000000003</v>
          </cell>
          <cell r="S18">
            <v>2184</v>
          </cell>
        </row>
        <row r="69">
          <cell r="Q69">
            <v>66128.94</v>
          </cell>
          <cell r="S69">
            <v>65855</v>
          </cell>
        </row>
      </sheetData>
      <sheetData sheetId="3">
        <row r="8">
          <cell r="B8">
            <v>1402.19</v>
          </cell>
          <cell r="I8">
            <v>1375.99</v>
          </cell>
        </row>
        <row r="11">
          <cell r="B11">
            <v>1344.99</v>
          </cell>
          <cell r="I11">
            <v>1319.22</v>
          </cell>
        </row>
        <row r="14">
          <cell r="B14">
            <v>2085</v>
          </cell>
          <cell r="I14">
            <v>2054</v>
          </cell>
        </row>
        <row r="16">
          <cell r="B16">
            <v>6972.11</v>
          </cell>
          <cell r="I16">
            <v>6795.74</v>
          </cell>
        </row>
        <row r="17">
          <cell r="B17">
            <v>19850</v>
          </cell>
          <cell r="I17">
            <v>19350</v>
          </cell>
        </row>
      </sheetData>
      <sheetData sheetId="4">
        <row r="18">
          <cell r="AA18" t="str">
            <v>30,2207</v>
          </cell>
          <cell r="AC18">
            <v>30.159476263185734</v>
          </cell>
        </row>
        <row r="21">
          <cell r="AA21" t="str">
            <v>41,1092</v>
          </cell>
          <cell r="AC21">
            <v>41.173842933405446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5.65</v>
          </cell>
          <cell r="D8">
            <v>5.56</v>
          </cell>
          <cell r="E8">
            <v>7.04</v>
          </cell>
          <cell r="F8">
            <v>6.88</v>
          </cell>
        </row>
      </sheetData>
      <sheetData sheetId="10">
        <row r="4">
          <cell r="F4">
            <v>406</v>
          </cell>
          <cell r="G4">
            <v>265</v>
          </cell>
        </row>
        <row r="5">
          <cell r="F5">
            <v>419.9</v>
          </cell>
          <cell r="G5">
            <v>277.7</v>
          </cell>
        </row>
      </sheetData>
      <sheetData sheetId="11">
        <row r="2">
          <cell r="G2" t="str">
            <v>73,430</v>
          </cell>
          <cell r="J2">
            <v>72.51</v>
          </cell>
        </row>
        <row r="7">
          <cell r="G7" t="str">
            <v>74,850</v>
          </cell>
          <cell r="J7">
            <v>74.13</v>
          </cell>
        </row>
        <row r="12">
          <cell r="L12">
            <v>5697.0552605</v>
          </cell>
          <cell r="M12">
            <v>5604.806573750001</v>
          </cell>
        </row>
        <row r="14">
          <cell r="G14" t="str">
            <v>376,000</v>
          </cell>
          <cell r="J14">
            <v>373.25</v>
          </cell>
        </row>
        <row r="15">
          <cell r="G15" t="str">
            <v>75,110</v>
          </cell>
          <cell r="J15">
            <v>74.91</v>
          </cell>
        </row>
        <row r="23">
          <cell r="G23" t="str">
            <v>26,800</v>
          </cell>
          <cell r="J23">
            <v>26.330000000000002</v>
          </cell>
        </row>
        <row r="32">
          <cell r="G32" t="str">
            <v>1113,800</v>
          </cell>
          <cell r="J32">
            <v>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52">
      <selection activeCell="F13" sqref="F13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40225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40224</v>
      </c>
      <c r="F4" s="9">
        <f ca="1">TODAY()</f>
        <v>40225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1375.99</v>
      </c>
      <c r="F6" s="15">
        <f>'[1]инд-обновл'!B8</f>
        <v>1402.19</v>
      </c>
      <c r="G6" s="16">
        <f>IF(ISERROR(F6/E6-1),"н/д",F6/E6-1)</f>
        <v>0.01904083605258755</v>
      </c>
      <c r="H6" s="16">
        <f>IF(ISERROR(F6/D6-1),"н/д",F6/D6-1)</f>
        <v>-0.046777702243371855</v>
      </c>
      <c r="I6" s="16">
        <f>IF(ISERROR(F6/C6-1),"н/д",F6/C6-1)</f>
        <v>-0.0294247940748944</v>
      </c>
      <c r="J6" s="16">
        <f>IF(ISERROR(F6/B6-1),"н/д",F6/B6-1)</f>
        <v>1.2116561514195583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1319.22</v>
      </c>
      <c r="F7" s="15">
        <f>'[1]инд-обновл'!B11</f>
        <v>1344.99</v>
      </c>
      <c r="G7" s="16">
        <f>IF(ISERROR(F7/E7-1),"н/д",F7/E7-1)</f>
        <v>0.019534270250602725</v>
      </c>
      <c r="H7" s="16">
        <f>IF(ISERROR(F7/D7-1),"н/д",F7/D7-1)</f>
        <v>-0.050818630910373974</v>
      </c>
      <c r="I7" s="16">
        <f>IF(ISERROR(F7/C7-1),"н/д",F7/C7-1)</f>
        <v>-0.01825547445255471</v>
      </c>
      <c r="J7" s="16">
        <f>IF(ISERROR(F7/B7-1),"н/д",F7/B7-1)</f>
        <v>1.101546875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10144.189999999999</v>
      </c>
      <c r="F9" s="15">
        <f>'[1]СевАм-индексы'!S2</f>
        <v>10099</v>
      </c>
      <c r="G9" s="16">
        <f aca="true" t="shared" si="0" ref="G9:G15">IF(ISERROR(F9/E9-1),"н/д",F9/E9-1)</f>
        <v>-0.004454766718683167</v>
      </c>
      <c r="H9" s="16">
        <f aca="true" t="shared" si="1" ref="H9:H15">IF(ISERROR(F9/D9-1),"н/д",F9/D9-1)</f>
        <v>0.003178702691963853</v>
      </c>
      <c r="I9" s="16">
        <f aca="true" t="shared" si="2" ref="I9:I15">IF(ISERROR(F9/C9-1),"н/д",F9/C9-1)</f>
        <v>-0.04887926163119227</v>
      </c>
      <c r="J9" s="16">
        <f aca="true" t="shared" si="3" ref="J9:J15">IF(ISERROR(F9/B9-1),"н/д",F9/B9-1)</f>
        <v>0.1177642501383509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2177.4100000000003</v>
      </c>
      <c r="F10" s="15">
        <f>'[1]СевАм-индексы'!S18</f>
        <v>2184</v>
      </c>
      <c r="G10" s="16">
        <f t="shared" si="0"/>
        <v>0.0030265315213946486</v>
      </c>
      <c r="H10" s="16">
        <f t="shared" si="1"/>
        <v>0.017233348858872954</v>
      </c>
      <c r="I10" s="16">
        <f t="shared" si="2"/>
        <v>-0.05740181268882172</v>
      </c>
      <c r="J10" s="16">
        <f t="shared" si="3"/>
        <v>0.33823529411764697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1078.47</v>
      </c>
      <c r="F11" s="15">
        <f>'[1]СевАм-индексы'!S8</f>
        <v>1076</v>
      </c>
      <c r="G11" s="16">
        <f t="shared" si="0"/>
        <v>-0.0022902816026407757</v>
      </c>
      <c r="H11" s="16">
        <f t="shared" si="1"/>
        <v>0.0018621973929235924</v>
      </c>
      <c r="I11" s="16">
        <f t="shared" si="2"/>
        <v>-0.06026200873362442</v>
      </c>
      <c r="J11" s="16">
        <f t="shared" si="3"/>
        <v>0.15450643776824036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3641.42</v>
      </c>
      <c r="F12" s="15">
        <v>3641.29</v>
      </c>
      <c r="G12" s="16">
        <f t="shared" si="0"/>
        <v>-3.570035865130272E-05</v>
      </c>
      <c r="H12" s="16">
        <f t="shared" si="1"/>
        <v>-0.0320866560340245</v>
      </c>
      <c r="I12" s="16">
        <f t="shared" si="2"/>
        <v>-0.10818270879255454</v>
      </c>
      <c r="J12" s="16">
        <f t="shared" si="3"/>
        <v>0.08695223880597003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5511.1</v>
      </c>
      <c r="F13" s="15">
        <f>'[1]евр-индексы'!S36</f>
        <v>5579</v>
      </c>
      <c r="G13" s="16">
        <f t="shared" si="0"/>
        <v>0.012320589356026757</v>
      </c>
      <c r="H13" s="16">
        <f t="shared" si="1"/>
        <v>-0.013264945171559961</v>
      </c>
      <c r="I13" s="16">
        <f t="shared" si="2"/>
        <v>-0.08345654673895186</v>
      </c>
      <c r="J13" s="16">
        <f t="shared" si="3"/>
        <v>0.12185803338025347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5167.47</v>
      </c>
      <c r="F14" s="15">
        <f>'[1]евр-индексы'!S27</f>
        <v>5229</v>
      </c>
      <c r="G14" s="16">
        <f t="shared" si="0"/>
        <v>0.0119071808834883</v>
      </c>
      <c r="H14" s="16">
        <f t="shared" si="1"/>
        <v>-0.0034305317324184736</v>
      </c>
      <c r="I14" s="16">
        <f t="shared" si="2"/>
        <v>-0.06374216651745745</v>
      </c>
      <c r="J14" s="16">
        <f t="shared" si="3"/>
        <v>0.1462078035949146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10013.3</v>
      </c>
      <c r="F15" s="15">
        <f>'[1]азия-индексы'!L10</f>
        <v>10034</v>
      </c>
      <c r="G15" s="16">
        <f t="shared" si="0"/>
        <v>0.0020672505567596033</v>
      </c>
      <c r="H15" s="16">
        <f t="shared" si="1"/>
        <v>-0.01675649191572759</v>
      </c>
      <c r="I15" s="16">
        <f t="shared" si="2"/>
        <v>-0.07075384330431567</v>
      </c>
      <c r="J15" s="16">
        <f t="shared" si="3"/>
        <v>0.10958752626340806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7361.04</v>
      </c>
      <c r="F17" s="15">
        <f>'[1]азия-индексы'!L49</f>
        <v>7442</v>
      </c>
      <c r="G17" s="16">
        <f aca="true" t="shared" si="4" ref="G17:G22">IF(ISERROR(F17/E17-1),"н/д",F17/E17-1)</f>
        <v>0.010998445871778895</v>
      </c>
      <c r="H17" s="16">
        <f aca="true" t="shared" si="5" ref="H17:H22">IF(ISERROR(F17/D17-1),"н/д",F17/D17-1)</f>
        <v>-0.01102990033222595</v>
      </c>
      <c r="I17" s="16">
        <f aca="true" t="shared" si="6" ref="I17:I22">IF(ISERROR(F17/C17-1),"н/д",F17/C17-1)</f>
        <v>-0.10595867371456036</v>
      </c>
      <c r="J17" s="16">
        <f aca="true" t="shared" si="7" ref="J17:J22">IF(ISERROR(F17/B17-1),"н/д",F17/B17-1)</f>
        <v>0.5840783312047679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499.94</v>
      </c>
      <c r="F18" s="15">
        <f>'[1]азия-индексы'!L96</f>
        <v>507</v>
      </c>
      <c r="G18" s="16">
        <f t="shared" si="4"/>
        <v>0.014121694603352442</v>
      </c>
      <c r="H18" s="16">
        <f t="shared" si="5"/>
        <v>0.04106776180698146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16038.35</v>
      </c>
      <c r="F19" s="15">
        <f>'[1]азия-индексы'!L81</f>
        <v>16229</v>
      </c>
      <c r="G19" s="16">
        <f t="shared" si="4"/>
        <v>0.011887133028023467</v>
      </c>
      <c r="H19" s="16">
        <f t="shared" si="5"/>
        <v>-0.0077647346539496676</v>
      </c>
      <c r="I19" s="16">
        <f t="shared" si="6"/>
        <v>-0.0759551329499516</v>
      </c>
      <c r="J19" s="16">
        <f t="shared" si="7"/>
        <v>0.6387963243461576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2517.45</v>
      </c>
      <c r="F20" s="15">
        <f>'[1]азия-индексы'!L77</f>
        <v>2559</v>
      </c>
      <c r="G20" s="16">
        <f t="shared" si="4"/>
        <v>0.016504796520288467</v>
      </c>
      <c r="H20" s="16">
        <f t="shared" si="5"/>
        <v>-0.011205564142194757</v>
      </c>
      <c r="I20" s="16">
        <f t="shared" si="6"/>
        <v>-0.025885039969547052</v>
      </c>
      <c r="J20" s="16">
        <f t="shared" si="7"/>
        <v>0.7807933194154488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1118.58</v>
      </c>
      <c r="F21" s="15">
        <f>'[1]азия-индексы'!L41</f>
        <v>1131</v>
      </c>
      <c r="G21" s="16">
        <f t="shared" si="4"/>
        <v>0.011103363192619176</v>
      </c>
      <c r="H21" s="16">
        <f t="shared" si="5"/>
        <v>0.025385312783318126</v>
      </c>
      <c r="I21" s="16">
        <f t="shared" si="6"/>
        <v>-0.049579831932773155</v>
      </c>
      <c r="J21" s="16">
        <f t="shared" si="7"/>
        <v>0.9807355516637477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66128.94</v>
      </c>
      <c r="F22" s="15">
        <f>'[1]СевАм-индексы'!S69</f>
        <v>65855</v>
      </c>
      <c r="G22" s="16">
        <f t="shared" si="4"/>
        <v>-0.004142513096384137</v>
      </c>
      <c r="H22" s="16">
        <f t="shared" si="5"/>
        <v>0.006926393688266419</v>
      </c>
      <c r="I22" s="16">
        <f t="shared" si="6"/>
        <v>-0.06273572150349405</v>
      </c>
      <c r="J22" s="16">
        <f t="shared" si="7"/>
        <v>0.6363930026836297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72.51</v>
      </c>
      <c r="F24" s="21" t="str">
        <f>'[1]сырье'!G2</f>
        <v>73,430</v>
      </c>
      <c r="G24" s="16">
        <f aca="true" t="shared" si="8" ref="G24:G33">IF(ISERROR(F24/E24-1),"н/д",F24/E24-1)</f>
        <v>0.012687905116535614</v>
      </c>
      <c r="H24" s="16">
        <f aca="true" t="shared" si="9" ref="H24:H33">IF(ISERROR(F24/D24-1),"н/д",F24/D24-1)</f>
        <v>0.004376966215292155</v>
      </c>
      <c r="I24" s="16">
        <f aca="true" t="shared" si="10" ref="I24:I33">IF(ISERROR(F24/C24-1),"н/д",F24/C24-1)</f>
        <v>-0.10592962376719817</v>
      </c>
      <c r="J24" s="16">
        <f aca="true" t="shared" si="11" ref="J24:J33">IF(ISERROR(F24/B24-1),"н/д",F24/B24-1)</f>
        <v>0.5626729091296021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74.13</v>
      </c>
      <c r="F25" s="21" t="str">
        <f>'[1]сырье'!G7</f>
        <v>74,850</v>
      </c>
      <c r="G25" s="16">
        <f t="shared" si="8"/>
        <v>0.009712666936462888</v>
      </c>
      <c r="H25" s="16">
        <f t="shared" si="9"/>
        <v>0.005642885933091257</v>
      </c>
      <c r="I25" s="16">
        <f t="shared" si="10"/>
        <v>-0.10434366399425632</v>
      </c>
      <c r="J25" s="16">
        <f t="shared" si="11"/>
        <v>0.6152352179542508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1090</v>
      </c>
      <c r="F26" s="21" t="str">
        <f>'[1]сырье'!G32</f>
        <v>1113,800</v>
      </c>
      <c r="G26" s="16">
        <f t="shared" si="8"/>
        <v>0.021834862385321063</v>
      </c>
      <c r="H26" s="16">
        <f t="shared" si="9"/>
        <v>0.007963800904977392</v>
      </c>
      <c r="I26" s="16">
        <f t="shared" si="10"/>
        <v>-0.03533691321669841</v>
      </c>
      <c r="J26" s="16">
        <f t="shared" si="11"/>
        <v>0.2700114025085518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6795.74</v>
      </c>
      <c r="F27" s="21">
        <f>'[1]инд-обновл'!B16</f>
        <v>6972.11</v>
      </c>
      <c r="G27" s="16">
        <f t="shared" si="8"/>
        <v>0.025953023511788187</v>
      </c>
      <c r="H27" s="16">
        <f t="shared" si="9"/>
        <v>0.0256194882280687</v>
      </c>
      <c r="I27" s="16">
        <f t="shared" si="10"/>
        <v>-0.09123601422300087</v>
      </c>
      <c r="J27" s="16">
        <f t="shared" si="11"/>
        <v>1.271045602605863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19350</v>
      </c>
      <c r="F28" s="21">
        <f>'[1]инд-обновл'!B17</f>
        <v>19850</v>
      </c>
      <c r="G28" s="16">
        <f t="shared" si="8"/>
        <v>0.025839793281653645</v>
      </c>
      <c r="H28" s="16">
        <f t="shared" si="9"/>
        <v>0.10277777777777786</v>
      </c>
      <c r="I28" s="16">
        <f t="shared" si="10"/>
        <v>0.08197972310040336</v>
      </c>
      <c r="J28" s="16">
        <f t="shared" si="11"/>
        <v>0.5617623918174666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2054</v>
      </c>
      <c r="F29" s="21">
        <f>'[1]инд-обновл'!B14</f>
        <v>2085</v>
      </c>
      <c r="G29" s="16">
        <f t="shared" si="8"/>
        <v>0.015092502434274513</v>
      </c>
      <c r="H29" s="16">
        <f t="shared" si="9"/>
        <v>0</v>
      </c>
      <c r="I29" s="16">
        <f t="shared" si="10"/>
        <v>-0.11286033400702056</v>
      </c>
      <c r="J29" s="16">
        <f t="shared" si="11"/>
        <v>0.3946488294314381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74.91</v>
      </c>
      <c r="F30" s="21" t="str">
        <f>'[1]сырье'!G15</f>
        <v>75,110</v>
      </c>
      <c r="G30" s="16">
        <f t="shared" si="8"/>
        <v>0.0026698705112802035</v>
      </c>
      <c r="H30" s="16">
        <f t="shared" si="9"/>
        <v>0.10099677513925531</v>
      </c>
      <c r="I30" s="16">
        <f t="shared" si="10"/>
        <v>0.026794258373205704</v>
      </c>
      <c r="J30" s="16">
        <f t="shared" si="11"/>
        <v>0.5710102489019033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26.330000000000002</v>
      </c>
      <c r="F31" s="21" t="str">
        <f>'[1]сырье'!G23</f>
        <v>26,800</v>
      </c>
      <c r="G31" s="16">
        <f t="shared" si="8"/>
        <v>0.017850360805165222</v>
      </c>
      <c r="H31" s="16">
        <f t="shared" si="9"/>
        <v>-0.08469945355191255</v>
      </c>
      <c r="I31" s="16">
        <f t="shared" si="10"/>
        <v>-0.026516527424627734</v>
      </c>
      <c r="J31" s="16">
        <f t="shared" si="11"/>
        <v>1.3716814159292037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373.25</v>
      </c>
      <c r="F32" s="21" t="str">
        <f>'[1]сырье'!G14</f>
        <v>376,000</v>
      </c>
      <c r="G32" s="16">
        <f t="shared" si="8"/>
        <v>0.007367716008037428</v>
      </c>
      <c r="H32" s="16">
        <f t="shared" si="9"/>
        <v>0.0473537604456824</v>
      </c>
      <c r="I32" s="16">
        <f t="shared" si="10"/>
        <v>-0.11268436578171093</v>
      </c>
      <c r="J32" s="16">
        <f t="shared" si="11"/>
        <v>-0.042038216560509545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5604.806573750001</v>
      </c>
      <c r="F33" s="21">
        <f>'[1]сырье'!L12</f>
        <v>5697.0552605</v>
      </c>
      <c r="G33" s="16">
        <f t="shared" si="8"/>
        <v>0.01645885286783022</v>
      </c>
      <c r="H33" s="16">
        <f t="shared" si="9"/>
        <v>0.06688026421744153</v>
      </c>
      <c r="I33" s="16">
        <f t="shared" si="10"/>
        <v>-0.10782493360039336</v>
      </c>
      <c r="J33" s="16">
        <f t="shared" si="11"/>
        <v>-0.12178704498157888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40224</v>
      </c>
      <c r="F35" s="24">
        <f ca="1">TODAY()</f>
        <v>40225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419.9</v>
      </c>
      <c r="F37" s="26">
        <f>'[1]остатки средств на кс'!F4</f>
        <v>406</v>
      </c>
      <c r="G37" s="16">
        <f aca="true" t="shared" si="12" ref="G37:G43">IF(ISERROR(F37/E37-1),"н/д",F37/E37-1)</f>
        <v>-0.03310311979042624</v>
      </c>
      <c r="H37" s="16">
        <f aca="true" t="shared" si="13" ref="H37:H43">IF(ISERROR(F37/D37-1),"н/д",F37/D37-1)</f>
        <v>-0.22533867582522427</v>
      </c>
      <c r="I37" s="16">
        <f aca="true" t="shared" si="14" ref="I37:I43">IF(ISERROR(F37/C37-1),"н/д",F37/C37-1)</f>
        <v>-0.5488387598622069</v>
      </c>
      <c r="J37" s="16">
        <f aca="true" t="shared" si="15" ref="J37:J43">IF(ISERROR(F37/B37-1),"н/д",F37/B37-1)</f>
        <v>-0.6049046321525885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277.7</v>
      </c>
      <c r="F38" s="26">
        <f>'[1]остатки средств на кс'!G4</f>
        <v>265</v>
      </c>
      <c r="G38" s="16">
        <f t="shared" si="12"/>
        <v>-0.045732805185451864</v>
      </c>
      <c r="H38" s="16">
        <f t="shared" si="13"/>
        <v>-0.24694515487354363</v>
      </c>
      <c r="I38" s="16">
        <f t="shared" si="14"/>
        <v>-0.6017433122933573</v>
      </c>
      <c r="J38" s="16">
        <f t="shared" si="15"/>
        <v>-0.6698642082969977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5.65</v>
      </c>
      <c r="F39" s="21">
        <f>'[1]ратес-сбр'!D8</f>
        <v>5.56</v>
      </c>
      <c r="G39" s="16">
        <f t="shared" si="12"/>
        <v>-0.01592920353982319</v>
      </c>
      <c r="H39" s="16">
        <f t="shared" si="13"/>
        <v>-0.04137931034482767</v>
      </c>
      <c r="I39" s="16">
        <f t="shared" si="14"/>
        <v>-0.3152709359605911</v>
      </c>
      <c r="J39" s="16">
        <f t="shared" si="15"/>
        <v>-0.645859872611465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7.04</v>
      </c>
      <c r="F40" s="21">
        <f>'[1]ратес-сбр'!F8</f>
        <v>6.88</v>
      </c>
      <c r="G40" s="16">
        <f t="shared" si="12"/>
        <v>-0.022727272727272707</v>
      </c>
      <c r="H40" s="16">
        <f t="shared" si="13"/>
        <v>-0.21818181818181825</v>
      </c>
      <c r="I40" s="16">
        <f t="shared" si="14"/>
        <v>-0.37681159420289856</v>
      </c>
      <c r="J40" s="16">
        <f t="shared" si="15"/>
        <v>-0.6814814814814816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0.249</v>
      </c>
      <c r="F41" s="30">
        <v>0.25</v>
      </c>
      <c r="G41" s="16">
        <f t="shared" si="12"/>
        <v>0.004016064257028162</v>
      </c>
      <c r="H41" s="16">
        <f t="shared" si="13"/>
        <v>0.004016064257028162</v>
      </c>
      <c r="I41" s="16">
        <f t="shared" si="14"/>
        <v>0</v>
      </c>
      <c r="J41" s="16">
        <f t="shared" si="15"/>
        <v>-0.8214285714285714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30.159476263185734</v>
      </c>
      <c r="F42" s="26" t="str">
        <f>'[1]курсы валют'!AA18</f>
        <v>30,2207</v>
      </c>
      <c r="G42" s="16">
        <f t="shared" si="12"/>
        <v>0.0020299999999999763</v>
      </c>
      <c r="H42" s="16">
        <f t="shared" si="13"/>
        <v>-0.005898026315789395</v>
      </c>
      <c r="I42" s="16">
        <f t="shared" si="14"/>
        <v>0.0006854304635761643</v>
      </c>
      <c r="J42" s="16">
        <f t="shared" si="15"/>
        <v>0.027914965986394646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41.173842933405446</v>
      </c>
      <c r="F43" s="26" t="str">
        <f>'[1]курсы валют'!AA21</f>
        <v>41,1092</v>
      </c>
      <c r="G43" s="16">
        <f t="shared" si="12"/>
        <v>-0.0015699999999999603</v>
      </c>
      <c r="H43" s="16">
        <f t="shared" si="13"/>
        <v>-0.03272470588235288</v>
      </c>
      <c r="I43" s="16">
        <f t="shared" si="14"/>
        <v>-0.05496091954022986</v>
      </c>
      <c r="J43" s="16">
        <f t="shared" si="15"/>
        <v>-0.007024154589371889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40196</v>
      </c>
      <c r="E46" s="32">
        <v>40210</v>
      </c>
      <c r="F46" s="32">
        <v>40217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1.7</v>
      </c>
      <c r="F47" s="36">
        <v>1.9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40087</v>
      </c>
      <c r="D48" s="32">
        <v>40118</v>
      </c>
      <c r="E48" s="32">
        <v>40148</v>
      </c>
      <c r="F48" s="32">
        <v>40179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>
        <v>15697.7</v>
      </c>
      <c r="G49" s="16">
        <f>IF(ISERROR(F49/E49-1),"н/д",F49/E49-1)</f>
        <v>0.10359882171807011</v>
      </c>
      <c r="H49" s="16"/>
      <c r="I49" s="16">
        <f>IF(ISERROR(F49/C49-1),"н/д",F49/C49-1)</f>
        <v>0.15009890834493378</v>
      </c>
      <c r="J49" s="16">
        <f>IF(ISERROR(F49/B49-1),"н/д",F49/B49-1)</f>
        <v>0.16337859069753646</v>
      </c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40057</v>
      </c>
      <c r="E60" s="40">
        <v>40087</v>
      </c>
      <c r="F60" s="40">
        <v>40118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2010-02-16T10:11:20Z</cp:lastPrinted>
  <dcterms:created xsi:type="dcterms:W3CDTF">2010-02-16T10:10:23Z</dcterms:created>
  <dcterms:modified xsi:type="dcterms:W3CDTF">2010-02-16T10:11:37Z</dcterms:modified>
  <cp:category/>
  <cp:version/>
  <cp:contentType/>
  <cp:contentStatus/>
</cp:coreProperties>
</file>