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7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<sst xmlns="http://schemas.openxmlformats.org/spreadsheetml/2006/main" count="81" uniqueCount="75">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</sst>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10307</v>
          </cell>
          <cell r="S10">
            <v>10034.25</v>
          </cell>
        </row>
        <row r="41">
          <cell r="L41">
            <v>1131</v>
          </cell>
          <cell r="S41">
            <v>1118.58</v>
          </cell>
        </row>
        <row r="49">
          <cell r="L49">
            <v>7442</v>
          </cell>
          <cell r="S49">
            <v>7361.04</v>
          </cell>
        </row>
        <row r="77">
          <cell r="L77">
            <v>2581</v>
          </cell>
          <cell r="S77">
            <v>2558.5</v>
          </cell>
        </row>
        <row r="81">
          <cell r="L81">
            <v>16416</v>
          </cell>
          <cell r="S81">
            <v>16226.68</v>
          </cell>
        </row>
        <row r="96">
          <cell r="L96">
            <v>507</v>
          </cell>
          <cell r="S96">
            <v>499.94</v>
          </cell>
        </row>
      </sheetData>
      <sheetData sheetId="1">
        <row r="27">
          <cell r="Q27">
            <v>5244.0599999999995</v>
          </cell>
          <cell r="S27">
            <v>5290</v>
          </cell>
        </row>
        <row r="36">
          <cell r="Q36">
            <v>5592.12</v>
          </cell>
          <cell r="S36">
            <v>5650</v>
          </cell>
        </row>
      </sheetData>
      <sheetData sheetId="2">
        <row r="2">
          <cell r="Q2">
            <v>10099.14</v>
          </cell>
          <cell r="S2">
            <v>10269</v>
          </cell>
        </row>
        <row r="8">
          <cell r="Q8">
            <v>1075.51</v>
          </cell>
          <cell r="S8">
            <v>1095</v>
          </cell>
        </row>
        <row r="18">
          <cell r="Q18">
            <v>2183.53</v>
          </cell>
          <cell r="S18">
            <v>2214</v>
          </cell>
        </row>
        <row r="69">
          <cell r="Q69">
            <v>66128.94</v>
          </cell>
          <cell r="S69">
            <v>65855</v>
          </cell>
        </row>
      </sheetData>
      <sheetData sheetId="3">
        <row r="8">
          <cell r="B8">
            <v>1426.52</v>
          </cell>
          <cell r="I8">
            <v>1418.16</v>
          </cell>
        </row>
        <row r="11">
          <cell r="B11">
            <v>1359.53</v>
          </cell>
          <cell r="I11">
            <v>1361.49</v>
          </cell>
        </row>
        <row r="14">
          <cell r="B14">
            <v>2120</v>
          </cell>
          <cell r="I14">
            <v>2131</v>
          </cell>
        </row>
        <row r="16">
          <cell r="B16">
            <v>7132.39</v>
          </cell>
          <cell r="I16">
            <v>7102.18</v>
          </cell>
        </row>
        <row r="17">
          <cell r="B17">
            <v>20300</v>
          </cell>
          <cell r="I17">
            <v>20325</v>
          </cell>
        </row>
      </sheetData>
      <sheetData sheetId="4">
        <row r="18">
          <cell r="AA18">
            <v>29.9761</v>
          </cell>
          <cell r="AC18">
            <v>30.117652968954083</v>
          </cell>
        </row>
        <row r="21">
          <cell r="AA21">
            <v>41.2561</v>
          </cell>
          <cell r="AC21">
            <v>41.14664991123611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5.56</v>
          </cell>
          <cell r="D8">
            <v>5.56</v>
          </cell>
          <cell r="E8">
            <v>6.88</v>
          </cell>
          <cell r="F8">
            <v>6.84</v>
          </cell>
        </row>
      </sheetData>
      <sheetData sheetId="10">
        <row r="4">
          <cell r="F4">
            <v>511.9</v>
          </cell>
          <cell r="G4">
            <v>362.1</v>
          </cell>
        </row>
        <row r="5">
          <cell r="F5">
            <v>406</v>
          </cell>
          <cell r="G5">
            <v>265</v>
          </cell>
        </row>
      </sheetData>
      <sheetData sheetId="11">
        <row r="2">
          <cell r="G2" t="str">
            <v>76,050</v>
          </cell>
          <cell r="J2">
            <v>75.67999999999999</v>
          </cell>
        </row>
        <row r="7">
          <cell r="G7" t="str">
            <v>77,430</v>
          </cell>
          <cell r="J7">
            <v>77.01</v>
          </cell>
        </row>
        <row r="12">
          <cell r="L12">
            <v>5728.5825905</v>
          </cell>
          <cell r="M12">
            <v>5761.8560615</v>
          </cell>
        </row>
        <row r="14">
          <cell r="G14" t="str">
            <v>377,750</v>
          </cell>
          <cell r="J14">
            <v>379</v>
          </cell>
        </row>
        <row r="15">
          <cell r="G15" t="str">
            <v>76,380</v>
          </cell>
          <cell r="J15">
            <v>76.25999999999999</v>
          </cell>
        </row>
        <row r="23">
          <cell r="G23" t="str">
            <v>26,420</v>
          </cell>
          <cell r="J23">
            <v>26.78</v>
          </cell>
        </row>
        <row r="32">
          <cell r="G32" t="str">
            <v>1119,900</v>
          </cell>
          <cell r="J32">
            <v>1119.8000000000002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49">
      <selection activeCell="F21" sqref="F2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40226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4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40225</v>
      </c>
      <c r="F4" s="9">
        <f ca="1">TODAY()</f>
        <v>40226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1418.16</v>
      </c>
      <c r="F6" s="15">
        <f>'[1]инд-обновл'!B8</f>
        <v>1426.52</v>
      </c>
      <c r="G6" s="16">
        <f>IF(ISERROR(F6/E6-1),"н/д",F6/E6-1)</f>
        <v>0.005894962486602262</v>
      </c>
      <c r="H6" s="16">
        <f>IF(ISERROR(F6/D6-1),"н/д",F6/D6-1)</f>
        <v>-0.03023793337865399</v>
      </c>
      <c r="I6" s="16">
        <f>IF(ISERROR(F6/C6-1),"н/д",F6/C6-1)</f>
        <v>-0.012583927458988065</v>
      </c>
      <c r="J6" s="16">
        <f>IF(ISERROR(F6/B6-1),"н/д",F6/B6-1)</f>
        <v>1.250031545741325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1361.49</v>
      </c>
      <c r="F7" s="15">
        <f>'[1]инд-обновл'!B11</f>
        <v>1359.53</v>
      </c>
      <c r="G7" s="16">
        <f>IF(ISERROR(F7/E7-1),"н/д",F7/E7-1)</f>
        <v>-0.001439599262572644</v>
      </c>
      <c r="H7" s="16">
        <f>IF(ISERROR(F7/D7-1),"н/д",F7/D7-1)</f>
        <v>-0.04055751587861678</v>
      </c>
      <c r="I7" s="16">
        <f>IF(ISERROR(F7/C7-1),"н/д",F7/C7-1)</f>
        <v>-0.007642335766423369</v>
      </c>
      <c r="J7" s="16">
        <f>IF(ISERROR(F7/B7-1),"н/д",F7/B7-1)</f>
        <v>1.124265625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10099.14</v>
      </c>
      <c r="F9" s="15">
        <f>'[1]СевАм-индексы'!S2</f>
        <v>10269</v>
      </c>
      <c r="G9" s="16">
        <f aca="true" t="shared" si="0" ref="G9:G15">IF(ISERROR(F9/E9-1),"н/д",F9/E9-1)</f>
        <v>0.016819253916670274</v>
      </c>
      <c r="H9" s="16">
        <f aca="true" t="shared" si="1" ref="H9:H15">IF(ISERROR(F9/D9-1),"н/д",F9/D9-1)</f>
        <v>0.020065560743021793</v>
      </c>
      <c r="I9" s="16">
        <f aca="true" t="shared" si="2" ref="I9:I15">IF(ISERROR(F9/C9-1),"н/д",F9/C9-1)</f>
        <v>-0.03286871350536824</v>
      </c>
      <c r="J9" s="16">
        <f aca="true" t="shared" si="3" ref="J9:J15">IF(ISERROR(F9/B9-1),"н/д",F9/B9-1)</f>
        <v>0.1365799667957941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2183.53</v>
      </c>
      <c r="F10" s="15">
        <f>'[1]СевАм-индексы'!S18</f>
        <v>2214</v>
      </c>
      <c r="G10" s="16">
        <f t="shared" si="0"/>
        <v>0.013954468223472904</v>
      </c>
      <c r="H10" s="16">
        <f t="shared" si="1"/>
        <v>0.031206334420120996</v>
      </c>
      <c r="I10" s="16">
        <f t="shared" si="2"/>
        <v>-0.04445403539059123</v>
      </c>
      <c r="J10" s="16">
        <f t="shared" si="3"/>
        <v>0.3566176470588236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1075.51</v>
      </c>
      <c r="F11" s="15">
        <f>'[1]СевАм-индексы'!S8</f>
        <v>1095</v>
      </c>
      <c r="G11" s="16">
        <f t="shared" si="0"/>
        <v>0.01812163531719846</v>
      </c>
      <c r="H11" s="16">
        <f t="shared" si="1"/>
        <v>0.019553072625698276</v>
      </c>
      <c r="I11" s="16">
        <f t="shared" si="2"/>
        <v>-0.04366812227074235</v>
      </c>
      <c r="J11" s="16">
        <f t="shared" si="3"/>
        <v>0.17489270386266087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3700.19</v>
      </c>
      <c r="F12" s="15">
        <v>3723.87</v>
      </c>
      <c r="G12" s="16">
        <f t="shared" si="0"/>
        <v>0.006399671368227056</v>
      </c>
      <c r="H12" s="16">
        <f t="shared" si="1"/>
        <v>-0.010135566188197775</v>
      </c>
      <c r="I12" s="16">
        <f t="shared" si="2"/>
        <v>-0.08795738427626743</v>
      </c>
      <c r="J12" s="16">
        <f t="shared" si="3"/>
        <v>0.11160298507462674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5592.12</v>
      </c>
      <c r="F13" s="15">
        <f>'[1]евр-индексы'!S36</f>
        <v>5650</v>
      </c>
      <c r="G13" s="16">
        <f t="shared" si="0"/>
        <v>0.010350278606324537</v>
      </c>
      <c r="H13" s="16">
        <f t="shared" si="1"/>
        <v>-0.0007074637424832053</v>
      </c>
      <c r="I13" s="16">
        <f t="shared" si="2"/>
        <v>-0.0717923443403976</v>
      </c>
      <c r="J13" s="16">
        <f t="shared" si="3"/>
        <v>0.1361351297003821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5244.0599999999995</v>
      </c>
      <c r="F14" s="15">
        <f>'[1]евр-индексы'!S27</f>
        <v>5290</v>
      </c>
      <c r="G14" s="16">
        <f t="shared" si="0"/>
        <v>0.008760387943692605</v>
      </c>
      <c r="H14" s="16">
        <f t="shared" si="1"/>
        <v>0.008195159138555397</v>
      </c>
      <c r="I14" s="16">
        <f t="shared" si="2"/>
        <v>-0.052820053715308846</v>
      </c>
      <c r="J14" s="16">
        <f t="shared" si="3"/>
        <v>0.1595791319596669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10034.25</v>
      </c>
      <c r="F15" s="15">
        <f>'[1]азия-индексы'!L10</f>
        <v>10307</v>
      </c>
      <c r="G15" s="16">
        <f t="shared" si="0"/>
        <v>0.02718190198569892</v>
      </c>
      <c r="H15" s="16">
        <f t="shared" si="1"/>
        <v>0.009995100440960414</v>
      </c>
      <c r="I15" s="16">
        <f t="shared" si="2"/>
        <v>-0.045471383589553604</v>
      </c>
      <c r="J15" s="16">
        <f t="shared" si="3"/>
        <v>0.13977662280216752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7361.04</v>
      </c>
      <c r="F17" s="15">
        <f>'[1]азия-индексы'!L49</f>
        <v>7442</v>
      </c>
      <c r="G17" s="16">
        <f aca="true" t="shared" si="4" ref="G17:G22">IF(ISERROR(F17/E17-1),"н/д",F17/E17-1)</f>
        <v>0.010998445871778895</v>
      </c>
      <c r="H17" s="16">
        <f aca="true" t="shared" si="5" ref="H17:H22">IF(ISERROR(F17/D17-1),"н/д",F17/D17-1)</f>
        <v>-0.01102990033222595</v>
      </c>
      <c r="I17" s="16">
        <f aca="true" t="shared" si="6" ref="I17:I22">IF(ISERROR(F17/C17-1),"н/д",F17/C17-1)</f>
        <v>-0.10595867371456036</v>
      </c>
      <c r="J17" s="16">
        <f aca="true" t="shared" si="7" ref="J17:J22">IF(ISERROR(F17/B17-1),"н/д",F17/B17-1)</f>
        <v>0.5840783312047679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499.94</v>
      </c>
      <c r="F18" s="15">
        <f>'[1]азия-индексы'!L96</f>
        <v>507</v>
      </c>
      <c r="G18" s="16">
        <f t="shared" si="4"/>
        <v>0.014121694603352442</v>
      </c>
      <c r="H18" s="16">
        <f t="shared" si="5"/>
        <v>0.04106776180698146</v>
      </c>
      <c r="I18" s="16">
        <f t="shared" si="6"/>
        <v>-0.01553398058252431</v>
      </c>
      <c r="J18" s="16">
        <f t="shared" si="7"/>
        <v>0.6198083067092652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16226.68</v>
      </c>
      <c r="F19" s="15">
        <f>'[1]азия-индексы'!L81</f>
        <v>16416</v>
      </c>
      <c r="G19" s="16">
        <f t="shared" si="4"/>
        <v>0.011667204874934445</v>
      </c>
      <c r="H19" s="16">
        <f t="shared" si="5"/>
        <v>0.003668378576669129</v>
      </c>
      <c r="I19" s="16">
        <f t="shared" si="6"/>
        <v>-0.06530774924557303</v>
      </c>
      <c r="J19" s="16">
        <f t="shared" si="7"/>
        <v>0.6576794910633141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2558.5</v>
      </c>
      <c r="F20" s="15">
        <f>'[1]азия-индексы'!L77</f>
        <v>2581</v>
      </c>
      <c r="G20" s="16">
        <f t="shared" si="4"/>
        <v>0.008794215360562907</v>
      </c>
      <c r="H20" s="16">
        <f t="shared" si="5"/>
        <v>-0.002704791344667723</v>
      </c>
      <c r="I20" s="16">
        <f t="shared" si="6"/>
        <v>-0.017510468214693597</v>
      </c>
      <c r="J20" s="16">
        <f t="shared" si="7"/>
        <v>0.7961029923451635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1118.58</v>
      </c>
      <c r="F21" s="15">
        <f>'[1]азия-индексы'!L41</f>
        <v>1131</v>
      </c>
      <c r="G21" s="16">
        <f t="shared" si="4"/>
        <v>0.011103363192619176</v>
      </c>
      <c r="H21" s="16">
        <f t="shared" si="5"/>
        <v>0.025385312783318126</v>
      </c>
      <c r="I21" s="16">
        <f t="shared" si="6"/>
        <v>-0.049579831932773155</v>
      </c>
      <c r="J21" s="16">
        <f t="shared" si="7"/>
        <v>0.9807355516637477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66128.94</v>
      </c>
      <c r="F22" s="15">
        <f>'[1]СевАм-индексы'!S69</f>
        <v>65855</v>
      </c>
      <c r="G22" s="16">
        <f t="shared" si="4"/>
        <v>-0.004142513096384137</v>
      </c>
      <c r="H22" s="16">
        <f t="shared" si="5"/>
        <v>0.006926393688266419</v>
      </c>
      <c r="I22" s="16">
        <f t="shared" si="6"/>
        <v>-0.06273572150349405</v>
      </c>
      <c r="J22" s="16">
        <f t="shared" si="7"/>
        <v>0.6363930026836297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75.67999999999999</v>
      </c>
      <c r="F24" s="21" t="str">
        <f>'[1]сырье'!G2</f>
        <v>76,050</v>
      </c>
      <c r="G24" s="16">
        <f aca="true" t="shared" si="8" ref="G24:G33">IF(ISERROR(F24/E24-1),"н/д",F24/E24-1)</f>
        <v>0.004889006342494673</v>
      </c>
      <c r="H24" s="16">
        <f aca="true" t="shared" si="9" ref="H24:H33">IF(ISERROR(F24/D24-1),"н/д",F24/D24-1)</f>
        <v>0.04021337710299555</v>
      </c>
      <c r="I24" s="16">
        <f aca="true" t="shared" si="10" ref="I24:I33">IF(ISERROR(F24/C24-1),"н/д",F24/C24-1)</f>
        <v>-0.07402897844880063</v>
      </c>
      <c r="J24" s="16">
        <f aca="true" t="shared" si="11" ref="J24:J33">IF(ISERROR(F24/B24-1),"н/д",F24/B24-1)</f>
        <v>0.6184294530751222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77.01</v>
      </c>
      <c r="F25" s="21" t="str">
        <f>'[1]сырье'!G7</f>
        <v>77,430</v>
      </c>
      <c r="G25" s="16">
        <f t="shared" si="8"/>
        <v>0.005453837164004716</v>
      </c>
      <c r="H25" s="16">
        <f t="shared" si="9"/>
        <v>0.04030632809351076</v>
      </c>
      <c r="I25" s="16">
        <f t="shared" si="10"/>
        <v>-0.07347134139045097</v>
      </c>
      <c r="J25" s="16">
        <f t="shared" si="11"/>
        <v>0.6709106603366422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1119.8000000000002</v>
      </c>
      <c r="F26" s="21" t="str">
        <f>'[1]сырье'!G32</f>
        <v>1119,900</v>
      </c>
      <c r="G26" s="16">
        <f t="shared" si="8"/>
        <v>8.930166101084325E-05</v>
      </c>
      <c r="H26" s="16">
        <f t="shared" si="9"/>
        <v>0.013484162895927687</v>
      </c>
      <c r="I26" s="16">
        <f t="shared" si="10"/>
        <v>-0.030053698250476213</v>
      </c>
      <c r="J26" s="16">
        <f t="shared" si="11"/>
        <v>0.27696693272519957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7102.18</v>
      </c>
      <c r="F27" s="21">
        <f>'[1]инд-обновл'!B16</f>
        <v>7132.39</v>
      </c>
      <c r="G27" s="16">
        <f t="shared" si="8"/>
        <v>0.0042536235353087815</v>
      </c>
      <c r="H27" s="16">
        <f t="shared" si="9"/>
        <v>0.04919718444531074</v>
      </c>
      <c r="I27" s="16">
        <f t="shared" si="10"/>
        <v>-0.07034467836623182</v>
      </c>
      <c r="J27" s="16">
        <f t="shared" si="11"/>
        <v>1.3232540716612378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20325</v>
      </c>
      <c r="F28" s="21">
        <f>'[1]инд-обновл'!B17</f>
        <v>20300</v>
      </c>
      <c r="G28" s="16">
        <f t="shared" si="8"/>
        <v>-0.0012300123001229846</v>
      </c>
      <c r="H28" s="16">
        <f t="shared" si="9"/>
        <v>0.12777777777777777</v>
      </c>
      <c r="I28" s="16">
        <f t="shared" si="10"/>
        <v>0.10650823067698689</v>
      </c>
      <c r="J28" s="16">
        <f t="shared" si="11"/>
        <v>0.5971675845790716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2131</v>
      </c>
      <c r="F29" s="21">
        <f>'[1]инд-обновл'!B14</f>
        <v>2120</v>
      </c>
      <c r="G29" s="16">
        <f t="shared" si="8"/>
        <v>-0.005161895823556972</v>
      </c>
      <c r="H29" s="16">
        <f t="shared" si="9"/>
        <v>0.01678657074340517</v>
      </c>
      <c r="I29" s="16">
        <f t="shared" si="10"/>
        <v>-0.09796830124454847</v>
      </c>
      <c r="J29" s="16">
        <f t="shared" si="11"/>
        <v>0.41806020066889626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76.25999999999999</v>
      </c>
      <c r="F30" s="21" t="str">
        <f>'[1]сырье'!G15</f>
        <v>76,380</v>
      </c>
      <c r="G30" s="16">
        <f t="shared" si="8"/>
        <v>0.0015735641227381247</v>
      </c>
      <c r="H30" s="16">
        <f t="shared" si="9"/>
        <v>0.11961301671064195</v>
      </c>
      <c r="I30" s="16">
        <f t="shared" si="10"/>
        <v>0.04415584415584406</v>
      </c>
      <c r="J30" s="16">
        <f t="shared" si="11"/>
        <v>0.5975737293453252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26.78</v>
      </c>
      <c r="F31" s="21" t="str">
        <f>'[1]сырье'!G23</f>
        <v>26,420</v>
      </c>
      <c r="G31" s="16">
        <f t="shared" si="8"/>
        <v>-0.013442867811799819</v>
      </c>
      <c r="H31" s="16">
        <f t="shared" si="9"/>
        <v>-0.09767759562841527</v>
      </c>
      <c r="I31" s="16">
        <f t="shared" si="10"/>
        <v>-0.04031965128950232</v>
      </c>
      <c r="J31" s="16">
        <f t="shared" si="11"/>
        <v>1.3380530973451328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379</v>
      </c>
      <c r="F32" s="21" t="str">
        <f>'[1]сырье'!G14</f>
        <v>377,750</v>
      </c>
      <c r="G32" s="16">
        <f t="shared" si="8"/>
        <v>-0.0032981530343008103</v>
      </c>
      <c r="H32" s="16">
        <f t="shared" si="9"/>
        <v>0.05222841225626751</v>
      </c>
      <c r="I32" s="16">
        <f t="shared" si="10"/>
        <v>-0.10855457227138643</v>
      </c>
      <c r="J32" s="16">
        <f t="shared" si="11"/>
        <v>-0.037579617834394896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5761.8560615</v>
      </c>
      <c r="F33" s="21">
        <f>'[1]сырье'!L12</f>
        <v>5728.5825905</v>
      </c>
      <c r="G33" s="16">
        <f t="shared" si="8"/>
        <v>-0.005774783445620657</v>
      </c>
      <c r="H33" s="16">
        <f t="shared" si="9"/>
        <v>0.07278434705014303</v>
      </c>
      <c r="I33" s="16">
        <f t="shared" si="10"/>
        <v>-0.10288766400233018</v>
      </c>
      <c r="J33" s="16">
        <f t="shared" si="11"/>
        <v>-0.11692704128192877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40225</v>
      </c>
      <c r="F35" s="24">
        <f ca="1">TODAY()</f>
        <v>40226</v>
      </c>
      <c r="G35" s="25"/>
      <c r="H35" s="25"/>
      <c r="I35" s="25"/>
      <c r="J35" s="11">
        <f>WEEKDAY(F35)</f>
        <v>4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406</v>
      </c>
      <c r="F37" s="26">
        <f>'[1]остатки средств на кс'!F4</f>
        <v>511.9</v>
      </c>
      <c r="G37" s="16">
        <f aca="true" t="shared" si="12" ref="G37:G43">IF(ISERROR(F37/E37-1),"н/д",F37/E37-1)</f>
        <v>0.2608374384236454</v>
      </c>
      <c r="H37" s="16">
        <f aca="true" t="shared" si="13" ref="H37:H43">IF(ISERROR(F37/D37-1),"н/д",F37/D37-1)</f>
        <v>-0.023278000381606656</v>
      </c>
      <c r="I37" s="16">
        <f aca="true" t="shared" si="14" ref="I37:I43">IF(ISERROR(F37/C37-1),"н/д",F37/C37-1)</f>
        <v>-0.43115901766862985</v>
      </c>
      <c r="J37" s="16">
        <f aca="true" t="shared" si="15" ref="J37:J43">IF(ISERROR(F37/B37-1),"н/д",F37/B37-1)</f>
        <v>-0.5018489684702219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265</v>
      </c>
      <c r="F38" s="26">
        <f>'[1]остатки средств на кс'!G4</f>
        <v>362.1</v>
      </c>
      <c r="G38" s="16">
        <f t="shared" si="12"/>
        <v>0.3664150943396227</v>
      </c>
      <c r="H38" s="16">
        <f t="shared" si="13"/>
        <v>0.02898550724637694</v>
      </c>
      <c r="I38" s="16">
        <f t="shared" si="14"/>
        <v>-0.4558160504959422</v>
      </c>
      <c r="J38" s="16">
        <f t="shared" si="15"/>
        <v>-0.548897471035256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5.56</v>
      </c>
      <c r="F39" s="21">
        <f>'[1]ратес-сбр'!D8</f>
        <v>5.56</v>
      </c>
      <c r="G39" s="16">
        <f t="shared" si="12"/>
        <v>0</v>
      </c>
      <c r="H39" s="16">
        <f t="shared" si="13"/>
        <v>-0.04137931034482767</v>
      </c>
      <c r="I39" s="16">
        <f t="shared" si="14"/>
        <v>-0.3152709359605911</v>
      </c>
      <c r="J39" s="16">
        <f t="shared" si="15"/>
        <v>-0.645859872611465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6.88</v>
      </c>
      <c r="F40" s="21">
        <f>'[1]ратес-сбр'!F8</f>
        <v>6.84</v>
      </c>
      <c r="G40" s="16">
        <f t="shared" si="12"/>
        <v>-0.005813953488372103</v>
      </c>
      <c r="H40" s="16">
        <f t="shared" si="13"/>
        <v>-0.22272727272727277</v>
      </c>
      <c r="I40" s="16">
        <f t="shared" si="14"/>
        <v>-0.38043478260869557</v>
      </c>
      <c r="J40" s="16">
        <f t="shared" si="15"/>
        <v>-0.6833333333333333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0.249</v>
      </c>
      <c r="F41" s="30">
        <v>0.25</v>
      </c>
      <c r="G41" s="16">
        <f t="shared" si="12"/>
        <v>0.004016064257028162</v>
      </c>
      <c r="H41" s="16">
        <f t="shared" si="13"/>
        <v>0.004016064257028162</v>
      </c>
      <c r="I41" s="16">
        <f t="shared" si="14"/>
        <v>0</v>
      </c>
      <c r="J41" s="16">
        <f t="shared" si="15"/>
        <v>-0.8214285714285714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30.117652968954083</v>
      </c>
      <c r="F42" s="26">
        <f>'[1]курсы валют'!AA18</f>
        <v>29.9761</v>
      </c>
      <c r="G42" s="16">
        <f t="shared" si="12"/>
        <v>-0.0047000000000000375</v>
      </c>
      <c r="H42" s="16">
        <f t="shared" si="13"/>
        <v>-0.013944078947368377</v>
      </c>
      <c r="I42" s="16">
        <f t="shared" si="14"/>
        <v>-0.007413907284768206</v>
      </c>
      <c r="J42" s="16">
        <f t="shared" si="15"/>
        <v>0.019595238095238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41.14664991123611</v>
      </c>
      <c r="F43" s="26">
        <f>'[1]курсы валют'!AA21</f>
        <v>41.2561</v>
      </c>
      <c r="G43" s="16">
        <f t="shared" si="12"/>
        <v>0.0026600000000001067</v>
      </c>
      <c r="H43" s="16">
        <f t="shared" si="13"/>
        <v>-0.029268235294117595</v>
      </c>
      <c r="I43" s="16">
        <f t="shared" si="14"/>
        <v>-0.0515839080459769</v>
      </c>
      <c r="J43" s="16">
        <f t="shared" si="15"/>
        <v>-0.0034758454106279535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40210</v>
      </c>
      <c r="F46" s="32">
        <v>40217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1.7</v>
      </c>
      <c r="F47" s="36">
        <v>1.9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>
        <f>IF(ISERROR(F52/C52-1),"н/д",F52/C52-1)</f>
        <v>-1</v>
      </c>
      <c r="J52" s="16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>
        <f>IF(ISERROR(F53/C53-1),"н/д",F53/C53-1)</f>
        <v>-1</v>
      </c>
      <c r="J53" s="16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>
        <f>IF(ISERROR(F54/C54-1),"н/д",F54/C54-1)</f>
        <v>-1</v>
      </c>
      <c r="J54" s="16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40148</v>
      </c>
      <c r="E56" s="41">
        <v>40179</v>
      </c>
      <c r="F56" s="41">
        <v>40210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2010-02-17T10:32:09Z</cp:lastPrinted>
  <dcterms:created xsi:type="dcterms:W3CDTF">2010-02-17T10:30:47Z</dcterms:created>
  <dcterms:modified xsi:type="dcterms:W3CDTF">2010-02-17T10:32:26Z</dcterms:modified>
  <cp:category/>
  <cp:version/>
  <cp:contentType/>
  <cp:contentStatus/>
</cp:coreProperties>
</file>