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<sst xmlns="http://schemas.openxmlformats.org/spreadsheetml/2006/main" count="81" uniqueCount="75">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</sst>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10199</v>
          </cell>
          <cell r="S10">
            <v>10352.1</v>
          </cell>
        </row>
        <row r="41">
          <cell r="L41">
            <v>1154</v>
          </cell>
          <cell r="S41">
            <v>1128.0800000000002</v>
          </cell>
        </row>
        <row r="49">
          <cell r="L49">
            <v>7530</v>
          </cell>
          <cell r="S49">
            <v>7597.4400000000005</v>
          </cell>
        </row>
        <row r="77">
          <cell r="L77">
            <v>2579</v>
          </cell>
          <cell r="S77">
            <v>2583.65</v>
          </cell>
        </row>
        <row r="81">
          <cell r="L81">
            <v>16250</v>
          </cell>
          <cell r="S81">
            <v>16286.32</v>
          </cell>
        </row>
        <row r="96">
          <cell r="L96">
            <v>495</v>
          </cell>
          <cell r="S96">
            <v>496.28999999999996</v>
          </cell>
        </row>
      </sheetData>
      <sheetData sheetId="1">
        <row r="27">
          <cell r="Q27">
            <v>5315.09</v>
          </cell>
          <cell r="S27">
            <v>5311</v>
          </cell>
        </row>
        <row r="36">
          <cell r="Q36">
            <v>5604.07</v>
          </cell>
          <cell r="S36">
            <v>5586</v>
          </cell>
        </row>
        <row r="47">
          <cell r="Q47">
            <v>3707.06</v>
          </cell>
          <cell r="S47">
            <v>3698</v>
          </cell>
        </row>
      </sheetData>
      <sheetData sheetId="2">
        <row r="2">
          <cell r="Q2">
            <v>10383.38</v>
          </cell>
          <cell r="S2">
            <v>10282</v>
          </cell>
        </row>
        <row r="8">
          <cell r="Q8">
            <v>1108.01</v>
          </cell>
          <cell r="S8">
            <v>1095</v>
          </cell>
        </row>
        <row r="18">
          <cell r="Q18">
            <v>2242.03</v>
          </cell>
          <cell r="S18">
            <v>2213</v>
          </cell>
        </row>
        <row r="69">
          <cell r="Q69">
            <v>67184.16</v>
          </cell>
          <cell r="S69">
            <v>66108</v>
          </cell>
        </row>
      </sheetData>
      <sheetData sheetId="3">
        <row r="8">
          <cell r="B8">
            <v>1401.94</v>
          </cell>
          <cell r="I8">
            <v>1423.13</v>
          </cell>
        </row>
        <row r="11">
          <cell r="B11">
            <v>1333.62</v>
          </cell>
          <cell r="I11">
            <v>1353.75</v>
          </cell>
        </row>
        <row r="14">
          <cell r="B14">
            <v>2112</v>
          </cell>
          <cell r="I14">
            <v>2126</v>
          </cell>
        </row>
        <row r="16">
          <cell r="B16">
            <v>7021.27</v>
          </cell>
          <cell r="I16">
            <v>7090.06</v>
          </cell>
        </row>
        <row r="17">
          <cell r="B17">
            <v>20040</v>
          </cell>
          <cell r="I17">
            <v>20195</v>
          </cell>
        </row>
      </sheetData>
      <sheetData sheetId="4">
        <row r="18">
          <cell r="AA18">
            <v>30.151</v>
          </cell>
          <cell r="AC18">
            <v>30.113659062762178</v>
          </cell>
        </row>
        <row r="21">
          <cell r="AA21">
            <v>40.6285</v>
          </cell>
          <cell r="AC21">
            <v>40.882379577174255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8">
        <row r="8">
          <cell r="C8">
            <v>5.6</v>
          </cell>
          <cell r="D8">
            <v>5.47</v>
          </cell>
          <cell r="E8">
            <v>6.98</v>
          </cell>
          <cell r="F8">
            <v>6.78</v>
          </cell>
        </row>
      </sheetData>
      <sheetData sheetId="10">
        <row r="4">
          <cell r="F4">
            <v>500</v>
          </cell>
          <cell r="G4">
            <v>355.5</v>
          </cell>
        </row>
        <row r="5">
          <cell r="F5">
            <v>503.8</v>
          </cell>
          <cell r="G5">
            <v>335</v>
          </cell>
        </row>
      </sheetData>
      <sheetData sheetId="11">
        <row r="2">
          <cell r="G2" t="str">
            <v>76,750</v>
          </cell>
          <cell r="J2">
            <v>77.25</v>
          </cell>
        </row>
        <row r="7">
          <cell r="G7" t="str">
            <v>78,390</v>
          </cell>
          <cell r="J7">
            <v>78.86</v>
          </cell>
        </row>
        <row r="12">
          <cell r="L12">
            <v>5616.980544999999</v>
          </cell>
          <cell r="M12">
            <v>5642.0812525</v>
          </cell>
        </row>
        <row r="14">
          <cell r="G14" t="str">
            <v>379,500</v>
          </cell>
          <cell r="J14">
            <v>378.75</v>
          </cell>
        </row>
        <row r="15">
          <cell r="G15" t="str">
            <v>78,820</v>
          </cell>
          <cell r="J15">
            <v>79.77</v>
          </cell>
        </row>
        <row r="23">
          <cell r="G23" t="str">
            <v>23,750</v>
          </cell>
          <cell r="J23">
            <v>23.68</v>
          </cell>
        </row>
        <row r="32">
          <cell r="G32" t="str">
            <v>1091,400</v>
          </cell>
          <cell r="J32">
            <v>1103.2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E72" sqref="E7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40233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40232</v>
      </c>
      <c r="F4" s="9">
        <f ca="1">TODAY()</f>
        <v>40233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1423.13</v>
      </c>
      <c r="F6" s="15">
        <f>'[1]инд-обновл'!B8</f>
        <v>1401.94</v>
      </c>
      <c r="G6" s="16">
        <f>IF(ISERROR(F6/E6-1),"н/д",F6/E6-1)</f>
        <v>-0.014889714924146147</v>
      </c>
      <c r="H6" s="16">
        <f>IF(ISERROR(F6/D6-1),"н/д",F6/D6-1)</f>
        <v>-0.046947654656696036</v>
      </c>
      <c r="I6" s="16">
        <f>IF(ISERROR(F6/C6-1),"н/д",F6/C6-1)</f>
        <v>-0.029597840382086238</v>
      </c>
      <c r="J6" s="16">
        <f>IF(ISERROR(F6/B6-1),"н/д",F6/B6-1)</f>
        <v>1.211261829652997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1353.75</v>
      </c>
      <c r="F7" s="15">
        <f>'[1]инд-обновл'!B11</f>
        <v>1333.62</v>
      </c>
      <c r="G7" s="16">
        <f>IF(ISERROR(F7/E7-1),"н/д",F7/E7-1)</f>
        <v>-0.01486980609418287</v>
      </c>
      <c r="H7" s="16">
        <f>IF(ISERROR(F7/D7-1),"н/д",F7/D7-1)</f>
        <v>-0.05884262526464368</v>
      </c>
      <c r="I7" s="16">
        <f>IF(ISERROR(F7/C7-1),"н/д",F7/C7-1)</f>
        <v>-0.026554744525547513</v>
      </c>
      <c r="J7" s="16">
        <f>IF(ISERROR(F7/B7-1),"н/д",F7/B7-1)</f>
        <v>1.08378125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10383.38</v>
      </c>
      <c r="F9" s="15">
        <f>'[1]СевАм-индексы'!S2</f>
        <v>10282</v>
      </c>
      <c r="G9" s="16">
        <f aca="true" t="shared" si="0" ref="G9:G15">IF(ISERROR(F9/E9-1),"н/д",F9/E9-1)</f>
        <v>-0.009763680034824862</v>
      </c>
      <c r="H9" s="16">
        <f aca="true" t="shared" si="1" ref="H9:H15">IF(ISERROR(F9/D9-1),"н/д",F9/D9-1)</f>
        <v>0.021356908711632094</v>
      </c>
      <c r="I9" s="16">
        <f aca="true" t="shared" si="2" ref="I9:I15">IF(ISERROR(F9/C9-1),"н/д",F9/C9-1)</f>
        <v>-0.031644377472217045</v>
      </c>
      <c r="J9" s="16">
        <f aca="true" t="shared" si="3" ref="J9:J15">IF(ISERROR(F9/B9-1),"н/д",F9/B9-1)</f>
        <v>0.13801881571665753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2242.03</v>
      </c>
      <c r="F10" s="15">
        <f>'[1]СевАм-индексы'!S18</f>
        <v>2213</v>
      </c>
      <c r="G10" s="16">
        <f t="shared" si="0"/>
        <v>-0.01294808722452434</v>
      </c>
      <c r="H10" s="16">
        <f t="shared" si="1"/>
        <v>0.030740568234746135</v>
      </c>
      <c r="I10" s="16">
        <f t="shared" si="2"/>
        <v>-0.04488562796719897</v>
      </c>
      <c r="J10" s="16">
        <f t="shared" si="3"/>
        <v>0.35600490196078427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1108.01</v>
      </c>
      <c r="F11" s="15">
        <f>'[1]СевАм-индексы'!S8</f>
        <v>1095</v>
      </c>
      <c r="G11" s="16">
        <f t="shared" si="0"/>
        <v>-0.011741771283652613</v>
      </c>
      <c r="H11" s="16">
        <f t="shared" si="1"/>
        <v>0.019553072625698276</v>
      </c>
      <c r="I11" s="16">
        <f t="shared" si="2"/>
        <v>-0.04366812227074235</v>
      </c>
      <c r="J11" s="16">
        <f t="shared" si="3"/>
        <v>0.17489270386266087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3707.06</v>
      </c>
      <c r="F12" s="15">
        <f>'[1]евр-индексы'!S47</f>
        <v>3698</v>
      </c>
      <c r="G12" s="16">
        <f t="shared" si="0"/>
        <v>-0.0024439852605568912</v>
      </c>
      <c r="H12" s="16">
        <f t="shared" si="1"/>
        <v>-0.017012227538543367</v>
      </c>
      <c r="I12" s="16">
        <f t="shared" si="2"/>
        <v>-0.09429341170707817</v>
      </c>
      <c r="J12" s="16">
        <f t="shared" si="3"/>
        <v>0.10388059701492547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5604.07</v>
      </c>
      <c r="F13" s="15">
        <f>'[1]евр-индексы'!S36</f>
        <v>5586</v>
      </c>
      <c r="G13" s="16">
        <f t="shared" si="0"/>
        <v>-0.00322444223573215</v>
      </c>
      <c r="H13" s="16">
        <f t="shared" si="1"/>
        <v>-0.01202688362221438</v>
      </c>
      <c r="I13" s="16">
        <f t="shared" si="2"/>
        <v>-0.08230655495317896</v>
      </c>
      <c r="J13" s="16">
        <f t="shared" si="3"/>
        <v>0.12326563442589977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5315.09</v>
      </c>
      <c r="F14" s="15">
        <f>'[1]евр-индексы'!S27</f>
        <v>5311</v>
      </c>
      <c r="G14" s="16">
        <f t="shared" si="0"/>
        <v>-0.0007695071955508004</v>
      </c>
      <c r="H14" s="16">
        <f t="shared" si="1"/>
        <v>0.012197446159710301</v>
      </c>
      <c r="I14" s="16">
        <f t="shared" si="2"/>
        <v>-0.04905998209489704</v>
      </c>
      <c r="J14" s="16">
        <f t="shared" si="3"/>
        <v>0.164182376150811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10352.1</v>
      </c>
      <c r="F15" s="15">
        <f>'[1]азия-индексы'!L10</f>
        <v>10199</v>
      </c>
      <c r="G15" s="16">
        <f t="shared" si="0"/>
        <v>-0.01478926980999029</v>
      </c>
      <c r="H15" s="16">
        <f t="shared" si="1"/>
        <v>-0.0005879470847623969</v>
      </c>
      <c r="I15" s="16">
        <f t="shared" si="2"/>
        <v>-0.05547323578440455</v>
      </c>
      <c r="J15" s="16">
        <f t="shared" si="3"/>
        <v>0.12783368351210878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7597.4400000000005</v>
      </c>
      <c r="F17" s="15">
        <f>'[1]азия-индексы'!L49</f>
        <v>7530</v>
      </c>
      <c r="G17" s="16">
        <f aca="true" t="shared" si="4" ref="G17:G22">IF(ISERROR(F17/E17-1),"н/д",F17/E17-1)</f>
        <v>-0.008876674248167848</v>
      </c>
      <c r="H17" s="16">
        <f aca="true" t="shared" si="5" ref="H17:H22">IF(ISERROR(F17/D17-1),"н/д",F17/D17-1)</f>
        <v>0.0006644518272425071</v>
      </c>
      <c r="I17" s="16">
        <f aca="true" t="shared" si="6" ref="I17:I22">IF(ISERROR(F17/C17-1),"н/д",F17/C17-1)</f>
        <v>-0.0953868332532436</v>
      </c>
      <c r="J17" s="16">
        <f aca="true" t="shared" si="7" ref="J17:J22">IF(ISERROR(F17/B17-1),"н/д",F17/B17-1)</f>
        <v>0.602809706257982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496.28999999999996</v>
      </c>
      <c r="F18" s="15">
        <f>'[1]азия-индексы'!L96</f>
        <v>495</v>
      </c>
      <c r="G18" s="16">
        <f t="shared" si="4"/>
        <v>-0.002599286707368642</v>
      </c>
      <c r="H18" s="16">
        <f t="shared" si="5"/>
        <v>0.01642710472279263</v>
      </c>
      <c r="I18" s="16">
        <f t="shared" si="6"/>
        <v>-0.03883495145631066</v>
      </c>
      <c r="J18" s="16">
        <f t="shared" si="7"/>
        <v>0.5814696485623003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16286.32</v>
      </c>
      <c r="F19" s="15">
        <f>'[1]азия-индексы'!L81</f>
        <v>16250</v>
      </c>
      <c r="G19" s="16">
        <f t="shared" si="4"/>
        <v>-0.0022300924948054357</v>
      </c>
      <c r="H19" s="16">
        <f t="shared" si="5"/>
        <v>-0.006480802152115439</v>
      </c>
      <c r="I19" s="16">
        <f t="shared" si="6"/>
        <v>-0.07475943745373792</v>
      </c>
      <c r="J19" s="16">
        <f t="shared" si="7"/>
        <v>0.6409168938705443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2583.65</v>
      </c>
      <c r="F20" s="15">
        <f>'[1]азия-индексы'!L77</f>
        <v>2579</v>
      </c>
      <c r="G20" s="16">
        <f t="shared" si="4"/>
        <v>-0.0017997793818822494</v>
      </c>
      <c r="H20" s="16">
        <f t="shared" si="5"/>
        <v>-0.0034775888717155645</v>
      </c>
      <c r="I20" s="16">
        <f t="shared" si="6"/>
        <v>-0.018271792919680285</v>
      </c>
      <c r="J20" s="16">
        <f t="shared" si="7"/>
        <v>0.7947112038970077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1128.0800000000002</v>
      </c>
      <c r="F21" s="15">
        <f>'[1]азия-индексы'!L41</f>
        <v>1154</v>
      </c>
      <c r="G21" s="16">
        <f t="shared" si="4"/>
        <v>0.022977093823133066</v>
      </c>
      <c r="H21" s="16">
        <f t="shared" si="5"/>
        <v>0.046237533998186864</v>
      </c>
      <c r="I21" s="16">
        <f t="shared" si="6"/>
        <v>-0.030252100840336138</v>
      </c>
      <c r="J21" s="16">
        <f t="shared" si="7"/>
        <v>1.0210157618213662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67184.16</v>
      </c>
      <c r="F22" s="15">
        <f>'[1]СевАм-индексы'!S69</f>
        <v>66108</v>
      </c>
      <c r="G22" s="16">
        <f t="shared" si="4"/>
        <v>-0.016018061400187245</v>
      </c>
      <c r="H22" s="16">
        <f t="shared" si="5"/>
        <v>0.010794776918137128</v>
      </c>
      <c r="I22" s="16">
        <f t="shared" si="6"/>
        <v>-0.05913496434823451</v>
      </c>
      <c r="J22" s="16">
        <f t="shared" si="7"/>
        <v>0.6426796541099293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77.25</v>
      </c>
      <c r="F24" s="21" t="str">
        <f>'[1]сырье'!G2</f>
        <v>76,750</v>
      </c>
      <c r="G24" s="16">
        <f aca="true" t="shared" si="8" ref="G24:G33">IF(ISERROR(F24/E24-1),"н/д",F24/E24-1)</f>
        <v>-0.006472491909385147</v>
      </c>
      <c r="H24" s="16">
        <f aca="true" t="shared" si="9" ref="H24:H33">IF(ISERROR(F24/D24-1),"н/д",F24/D24-1)</f>
        <v>0.049787990698946905</v>
      </c>
      <c r="I24" s="16">
        <f aca="true" t="shared" si="10" ref="I24:I33">IF(ISERROR(F24/C24-1),"н/д",F24/C24-1)</f>
        <v>-0.06550590527212952</v>
      </c>
      <c r="J24" s="16">
        <f aca="true" t="shared" si="11" ref="J24:J33">IF(ISERROR(F24/B24-1),"н/д",F24/B24-1)</f>
        <v>0.6333262396254522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78.86</v>
      </c>
      <c r="F25" s="21" t="str">
        <f>'[1]сырье'!G7</f>
        <v>78,390</v>
      </c>
      <c r="G25" s="16">
        <f t="shared" si="8"/>
        <v>-0.0059599289880801765</v>
      </c>
      <c r="H25" s="16">
        <f t="shared" si="9"/>
        <v>0.053204353083434075</v>
      </c>
      <c r="I25" s="16">
        <f t="shared" si="10"/>
        <v>-0.06198396553787233</v>
      </c>
      <c r="J25" s="16">
        <f t="shared" si="11"/>
        <v>0.6916271040138109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1103.2</v>
      </c>
      <c r="F26" s="21" t="str">
        <f>'[1]сырье'!G32</f>
        <v>1091,400</v>
      </c>
      <c r="G26" s="16">
        <f t="shared" si="8"/>
        <v>-0.010696156635242926</v>
      </c>
      <c r="H26" s="16">
        <f t="shared" si="9"/>
        <v>-0.012307692307692242</v>
      </c>
      <c r="I26" s="16">
        <f t="shared" si="10"/>
        <v>-0.054737571453317035</v>
      </c>
      <c r="J26" s="16">
        <f t="shared" si="11"/>
        <v>0.2444697833523377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7090.06</v>
      </c>
      <c r="F27" s="21">
        <f>'[1]инд-обновл'!B16</f>
        <v>7021.27</v>
      </c>
      <c r="G27" s="16">
        <f t="shared" si="8"/>
        <v>-0.009702315636256897</v>
      </c>
      <c r="H27" s="16">
        <f t="shared" si="9"/>
        <v>0.03285108010503168</v>
      </c>
      <c r="I27" s="16">
        <f t="shared" si="10"/>
        <v>-0.08482836466773025</v>
      </c>
      <c r="J27" s="16">
        <f t="shared" si="11"/>
        <v>1.2870586319218242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20195</v>
      </c>
      <c r="F28" s="21">
        <f>'[1]инд-обновл'!B17</f>
        <v>20040</v>
      </c>
      <c r="G28" s="16">
        <f t="shared" si="8"/>
        <v>-0.0076751671205743666</v>
      </c>
      <c r="H28" s="16">
        <f t="shared" si="9"/>
        <v>0.11333333333333329</v>
      </c>
      <c r="I28" s="16">
        <f t="shared" si="10"/>
        <v>0.09233620407718313</v>
      </c>
      <c r="J28" s="16">
        <f t="shared" si="11"/>
        <v>0.5767112509834775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2126</v>
      </c>
      <c r="F29" s="21">
        <f>'[1]инд-обновл'!B14</f>
        <v>2112</v>
      </c>
      <c r="G29" s="16">
        <f t="shared" si="8"/>
        <v>-0.006585136406397019</v>
      </c>
      <c r="H29" s="16">
        <f t="shared" si="9"/>
        <v>0.012949640287769792</v>
      </c>
      <c r="I29" s="16">
        <f t="shared" si="10"/>
        <v>-0.1013721944473992</v>
      </c>
      <c r="J29" s="16">
        <f t="shared" si="11"/>
        <v>0.41270903010033444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79.77</v>
      </c>
      <c r="F30" s="21" t="str">
        <f>'[1]сырье'!G15</f>
        <v>78,820</v>
      </c>
      <c r="G30" s="16">
        <f t="shared" si="8"/>
        <v>-0.011909239062304122</v>
      </c>
      <c r="H30" s="16">
        <f t="shared" si="9"/>
        <v>0.15537965406039267</v>
      </c>
      <c r="I30" s="16">
        <f t="shared" si="10"/>
        <v>0.07751196172248775</v>
      </c>
      <c r="J30" s="16">
        <f t="shared" si="11"/>
        <v>0.6486090775988285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23.68</v>
      </c>
      <c r="F31" s="21" t="str">
        <f>'[1]сырье'!G23</f>
        <v>23,750</v>
      </c>
      <c r="G31" s="16">
        <f t="shared" si="8"/>
        <v>0.002956081081081141</v>
      </c>
      <c r="H31" s="16">
        <f t="shared" si="9"/>
        <v>-0.1888661202185793</v>
      </c>
      <c r="I31" s="16">
        <f t="shared" si="10"/>
        <v>-0.1373047584453324</v>
      </c>
      <c r="J31" s="16">
        <f t="shared" si="11"/>
        <v>1.1017699115044248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378.75</v>
      </c>
      <c r="F32" s="21" t="str">
        <f>'[1]сырье'!G14</f>
        <v>379,500</v>
      </c>
      <c r="G32" s="16">
        <f t="shared" si="8"/>
        <v>0.001980198019801982</v>
      </c>
      <c r="H32" s="16">
        <f t="shared" si="9"/>
        <v>0.057103064066852394</v>
      </c>
      <c r="I32" s="16">
        <f t="shared" si="10"/>
        <v>-0.10442477876106193</v>
      </c>
      <c r="J32" s="16">
        <f t="shared" si="11"/>
        <v>-0.03312101910828025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5642.0812525</v>
      </c>
      <c r="F33" s="21">
        <f>'[1]сырье'!L12</f>
        <v>5616.980544999999</v>
      </c>
      <c r="G33" s="16">
        <f t="shared" si="8"/>
        <v>-0.004448838358873108</v>
      </c>
      <c r="H33" s="16">
        <f t="shared" si="9"/>
        <v>0.051884774491003594</v>
      </c>
      <c r="I33" s="16">
        <f t="shared" si="10"/>
        <v>-0.1203648619232709</v>
      </c>
      <c r="J33" s="16">
        <f t="shared" si="11"/>
        <v>-0.13413072944767324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40232</v>
      </c>
      <c r="F35" s="24">
        <f ca="1">TODAY()</f>
        <v>40233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503.8</v>
      </c>
      <c r="F37" s="26">
        <f>'[1]остатки средств на кс'!F4</f>
        <v>500</v>
      </c>
      <c r="G37" s="16">
        <f aca="true" t="shared" si="12" ref="G37:G43">IF(ISERROR(F37/E37-1),"н/д",F37/E37-1)</f>
        <v>-0.007542675664946374</v>
      </c>
      <c r="H37" s="16">
        <f aca="true" t="shared" si="13" ref="H37:H43">IF(ISERROR(F37/D37-1),"н/д",F37/D37-1)</f>
        <v>-0.04598359091776383</v>
      </c>
      <c r="I37" s="16">
        <f aca="true" t="shared" si="14" ref="I37:I43">IF(ISERROR(F37/C37-1),"н/д",F37/C37-1)</f>
        <v>-0.44438270918990996</v>
      </c>
      <c r="J37" s="16">
        <f aca="true" t="shared" si="15" ref="J37:J43">IF(ISERROR(F37/B37-1),"н/д",F37/B37-1)</f>
        <v>-0.5134293499416115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335</v>
      </c>
      <c r="F38" s="26">
        <f>'[1]остатки средств на кс'!G4</f>
        <v>355.5</v>
      </c>
      <c r="G38" s="16">
        <f t="shared" si="12"/>
        <v>0.06119402985074629</v>
      </c>
      <c r="H38" s="16">
        <f t="shared" si="13"/>
        <v>0.010230179028133168</v>
      </c>
      <c r="I38" s="16">
        <f t="shared" si="14"/>
        <v>-0.4657348963029756</v>
      </c>
      <c r="J38" s="16">
        <f t="shared" si="15"/>
        <v>-0.5571197209418214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5.6</v>
      </c>
      <c r="F39" s="21">
        <f>'[1]ратес-сбр'!D8</f>
        <v>5.47</v>
      </c>
      <c r="G39" s="16">
        <f t="shared" si="12"/>
        <v>-0.023214285714285743</v>
      </c>
      <c r="H39" s="16">
        <f t="shared" si="13"/>
        <v>-0.05689655172413799</v>
      </c>
      <c r="I39" s="16">
        <f t="shared" si="14"/>
        <v>-0.3263546798029556</v>
      </c>
      <c r="J39" s="16">
        <f t="shared" si="15"/>
        <v>-0.6515923566878981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6.98</v>
      </c>
      <c r="F40" s="21">
        <f>'[1]ратес-сбр'!F8</f>
        <v>6.78</v>
      </c>
      <c r="G40" s="16">
        <f t="shared" si="12"/>
        <v>-0.028653295128939882</v>
      </c>
      <c r="H40" s="16">
        <f t="shared" si="13"/>
        <v>-0.2295454545454546</v>
      </c>
      <c r="I40" s="16">
        <f t="shared" si="14"/>
        <v>-0.38586956521739124</v>
      </c>
      <c r="J40" s="16">
        <f t="shared" si="15"/>
        <v>-0.6861111111111111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0.252</v>
      </c>
      <c r="F41" s="30">
        <v>0.252</v>
      </c>
      <c r="G41" s="16">
        <f t="shared" si="12"/>
        <v>0</v>
      </c>
      <c r="H41" s="16">
        <f t="shared" si="13"/>
        <v>0.012048192771084265</v>
      </c>
      <c r="I41" s="16">
        <f t="shared" si="14"/>
        <v>0.008000000000000007</v>
      </c>
      <c r="J41" s="16">
        <f t="shared" si="15"/>
        <v>-0.82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30.113659062762178</v>
      </c>
      <c r="F42" s="26">
        <f>'[1]курсы валют'!AA18</f>
        <v>30.151</v>
      </c>
      <c r="G42" s="16">
        <f t="shared" si="12"/>
        <v>0.0012399999999999078</v>
      </c>
      <c r="H42" s="16">
        <f t="shared" si="13"/>
        <v>-0.008190789473684124</v>
      </c>
      <c r="I42" s="16">
        <f t="shared" si="14"/>
        <v>-0.0016225165562914201</v>
      </c>
      <c r="J42" s="16">
        <f t="shared" si="15"/>
        <v>0.02554421768707482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40.882379577174255</v>
      </c>
      <c r="F43" s="26">
        <f>'[1]курсы валют'!AA21</f>
        <v>40.6285</v>
      </c>
      <c r="G43" s="16">
        <f t="shared" si="12"/>
        <v>-0.006210000000000049</v>
      </c>
      <c r="H43" s="16">
        <f t="shared" si="13"/>
        <v>-0.04403529411764695</v>
      </c>
      <c r="I43" s="16">
        <f t="shared" si="14"/>
        <v>-0.06601149425287356</v>
      </c>
      <c r="J43" s="16">
        <f t="shared" si="15"/>
        <v>-0.018635265700483017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'[1]ЗВР-cbr'!A3</f>
        <v>40172</v>
      </c>
      <c r="E44" s="32">
        <f>'[1]ЗВР-cbr'!A3</f>
        <v>40172</v>
      </c>
      <c r="F44" s="32">
        <f>'[1]ЗВР-cbr'!A2</f>
        <v>40179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5"/>
      <c r="B46" s="32">
        <v>39814</v>
      </c>
      <c r="C46" s="32">
        <v>40179</v>
      </c>
      <c r="D46" s="32">
        <v>40210</v>
      </c>
      <c r="E46" s="32">
        <v>40217</v>
      </c>
      <c r="F46" s="32">
        <v>40224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1.9</v>
      </c>
      <c r="F47" s="36">
        <v>2.1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/>
      <c r="G49" s="16">
        <f>IF(ISERROR(F49/E49-1),"н/д",F49/E49-1)</f>
        <v>-1</v>
      </c>
      <c r="H49" s="16"/>
      <c r="I49" s="16">
        <f>IF(ISERROR(F49/C49-1),"н/д",F49/C49-1)</f>
        <v>-1</v>
      </c>
      <c r="J49" s="16">
        <f>IF(ISERROR(F49/B49-1),"н/д",F49/B49-1)</f>
        <v>-1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>
        <f>IF(ISERROR(F52/C52-1),"н/д",F52/C52-1)</f>
        <v>-1</v>
      </c>
      <c r="J52" s="16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>
        <f>IF(ISERROR(F53/C53-1),"н/д",F53/C53-1)</f>
        <v>-1</v>
      </c>
      <c r="J53" s="16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>
        <f>IF(ISERROR(F54/C54-1),"н/д",F54/C54-1)</f>
        <v>-1</v>
      </c>
      <c r="J54" s="16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40148</v>
      </c>
      <c r="E56" s="41">
        <v>40179</v>
      </c>
      <c r="F56" s="41">
        <v>40210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40087</v>
      </c>
      <c r="E60" s="40">
        <v>40118</v>
      </c>
      <c r="F60" s="40">
        <v>40148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30.4</v>
      </c>
      <c r="E61" s="46">
        <v>31.1</v>
      </c>
      <c r="F61" s="46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19.2</v>
      </c>
      <c r="E62" s="46">
        <v>19.4</v>
      </c>
      <c r="F62" s="46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11.2</v>
      </c>
      <c r="E63" s="46">
        <f>E61-E62</f>
        <v>11.700000000000003</v>
      </c>
      <c r="F63" s="46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2010-02-24T10:14:07Z</dcterms:created>
  <dcterms:modified xsi:type="dcterms:W3CDTF">2010-02-24T10:15:33Z</dcterms:modified>
  <cp:category/>
  <cp:version/>
  <cp:contentType/>
  <cp:contentStatus/>
</cp:coreProperties>
</file>