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<sst xmlns="http://schemas.openxmlformats.org/spreadsheetml/2006/main" count="81" uniqueCount="75">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</sst>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10102</v>
          </cell>
          <cell r="S10">
            <v>10198.83</v>
          </cell>
        </row>
        <row r="41">
          <cell r="L41">
            <v>1174</v>
          </cell>
          <cell r="S41">
            <v>1153.95</v>
          </cell>
        </row>
        <row r="49">
          <cell r="L49">
            <v>7427</v>
          </cell>
          <cell r="S49">
            <v>7529.67</v>
          </cell>
        </row>
        <row r="77">
          <cell r="L77">
            <v>2549</v>
          </cell>
          <cell r="S77">
            <v>2579.4100000000003</v>
          </cell>
        </row>
        <row r="81">
          <cell r="L81">
            <v>16267</v>
          </cell>
          <cell r="S81">
            <v>16255.97</v>
          </cell>
        </row>
        <row r="96">
          <cell r="L96">
            <v>495</v>
          </cell>
          <cell r="S96">
            <v>494.59000000000003</v>
          </cell>
        </row>
      </sheetData>
      <sheetData sheetId="1">
        <row r="27">
          <cell r="Q27">
            <v>5342.92</v>
          </cell>
          <cell r="S27">
            <v>5367</v>
          </cell>
        </row>
        <row r="36">
          <cell r="Q36">
            <v>5615.51</v>
          </cell>
          <cell r="S36">
            <v>5650</v>
          </cell>
        </row>
        <row r="47">
          <cell r="Q47">
            <v>3715.6800000000003</v>
          </cell>
          <cell r="S47">
            <v>3721</v>
          </cell>
        </row>
      </sheetData>
      <sheetData sheetId="2">
        <row r="2">
          <cell r="Q2">
            <v>10282.41</v>
          </cell>
          <cell r="S2">
            <v>10374</v>
          </cell>
        </row>
        <row r="8">
          <cell r="Q8">
            <v>1094.6</v>
          </cell>
          <cell r="S8">
            <v>1105</v>
          </cell>
        </row>
        <row r="18">
          <cell r="Q18">
            <v>2213.44</v>
          </cell>
          <cell r="S18">
            <v>2236</v>
          </cell>
        </row>
        <row r="69">
          <cell r="Q69">
            <v>66108.33</v>
          </cell>
          <cell r="S69">
            <v>65795</v>
          </cell>
        </row>
      </sheetData>
      <sheetData sheetId="3">
        <row r="8">
          <cell r="B8">
            <v>1394.7</v>
          </cell>
          <cell r="I8">
            <v>1401.48</v>
          </cell>
        </row>
        <row r="11">
          <cell r="B11">
            <v>1329.9</v>
          </cell>
          <cell r="I11">
            <v>1334.53</v>
          </cell>
        </row>
        <row r="14">
          <cell r="B14">
            <v>2100</v>
          </cell>
          <cell r="I14">
            <v>2137</v>
          </cell>
        </row>
        <row r="16">
          <cell r="B16">
            <v>7056.99</v>
          </cell>
          <cell r="I16">
            <v>7134.15</v>
          </cell>
        </row>
        <row r="17">
          <cell r="B17">
            <v>20440</v>
          </cell>
          <cell r="I17">
            <v>20475</v>
          </cell>
        </row>
      </sheetData>
      <sheetData sheetId="4">
        <row r="18">
          <cell r="AA18">
            <v>30.0309</v>
          </cell>
          <cell r="AC18">
            <v>30.150900584325615</v>
          </cell>
        </row>
        <row r="21">
          <cell r="AA21">
            <v>40.6498</v>
          </cell>
          <cell r="AC21">
            <v>40.6286730899932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5.47</v>
          </cell>
          <cell r="D8">
            <v>5.43</v>
          </cell>
          <cell r="E8">
            <v>6.78</v>
          </cell>
          <cell r="F8">
            <v>6.8</v>
          </cell>
        </row>
      </sheetData>
      <sheetData sheetId="10">
        <row r="4">
          <cell r="F4">
            <v>564.9</v>
          </cell>
          <cell r="G4">
            <v>418.7</v>
          </cell>
        </row>
        <row r="5">
          <cell r="F5">
            <v>500</v>
          </cell>
          <cell r="G5">
            <v>355.5</v>
          </cell>
        </row>
      </sheetData>
      <sheetData sheetId="11">
        <row r="2">
          <cell r="G2" t="str">
            <v>77,670</v>
          </cell>
          <cell r="J2">
            <v>78.09</v>
          </cell>
        </row>
        <row r="7">
          <cell r="G7" t="str">
            <v>79,460</v>
          </cell>
          <cell r="J7">
            <v>80</v>
          </cell>
        </row>
        <row r="12">
          <cell r="L12">
            <v>5664.052971749999</v>
          </cell>
          <cell r="M12">
            <v>5708.49870375</v>
          </cell>
        </row>
        <row r="14">
          <cell r="G14" t="str">
            <v>384,250</v>
          </cell>
          <cell r="J14">
            <v>386.25</v>
          </cell>
        </row>
        <row r="15">
          <cell r="G15" t="str">
            <v>78,540</v>
          </cell>
          <cell r="J15">
            <v>79.16000000000001</v>
          </cell>
        </row>
        <row r="23">
          <cell r="G23" t="str">
            <v>24,150</v>
          </cell>
          <cell r="J23">
            <v>24.4</v>
          </cell>
        </row>
        <row r="32">
          <cell r="G32" t="str">
            <v>1090,900</v>
          </cell>
          <cell r="J32">
            <v>1097.2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34">
      <selection activeCell="G37" sqref="G37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40233</v>
      </c>
      <c r="F4" s="9">
        <f ca="1">TODAY()</f>
        <v>40234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1401.48</v>
      </c>
      <c r="F6" s="15">
        <f>'[1]инд-обновл'!B8</f>
        <v>1394.7</v>
      </c>
      <c r="G6" s="16">
        <f>IF(ISERROR(F6/E6-1),"н/д",F6/E6-1)</f>
        <v>-0.00483774295744499</v>
      </c>
      <c r="H6" s="16">
        <f>IF(ISERROR(F6/D6-1),"н/д",F6/D6-1)</f>
        <v>-0.05186947654656693</v>
      </c>
      <c r="I6" s="16">
        <f>IF(ISERROR(F6/C6-1),"н/д",F6/C6-1)</f>
        <v>-0.03460926143836085</v>
      </c>
      <c r="J6" s="16">
        <f>IF(ISERROR(F6/B6-1),"н/д",F6/B6-1)</f>
        <v>1.1998422712933756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1334.53</v>
      </c>
      <c r="F7" s="15">
        <f>'[1]инд-обновл'!B11</f>
        <v>1329.9</v>
      </c>
      <c r="G7" s="16">
        <f>IF(ISERROR(F7/E7-1),"н/д",F7/E7-1)</f>
        <v>-0.0034693862258622366</v>
      </c>
      <c r="H7" s="16">
        <f>IF(ISERROR(F7/D7-1),"н/д",F7/D7-1)</f>
        <v>-0.0614678899082568</v>
      </c>
      <c r="I7" s="16">
        <f>IF(ISERROR(F7/C7-1),"н/д",F7/C7-1)</f>
        <v>-0.02927007299270068</v>
      </c>
      <c r="J7" s="16">
        <f>IF(ISERROR(F7/B7-1),"н/д",F7/B7-1)</f>
        <v>1.0779687500000001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10282.41</v>
      </c>
      <c r="F9" s="15">
        <f>'[1]СевАм-индексы'!S2</f>
        <v>10374</v>
      </c>
      <c r="G9" s="16">
        <f aca="true" t="shared" si="0" ref="G9:G15">IF(ISERROR(F9/E9-1),"н/д",F9/E9-1)</f>
        <v>0.008907444849991508</v>
      </c>
      <c r="H9" s="16">
        <f aca="true" t="shared" si="1" ref="H9:H15">IF(ISERROR(F9/D9-1),"н/д",F9/D9-1)</f>
        <v>0.030495678951028005</v>
      </c>
      <c r="I9" s="16">
        <f aca="true" t="shared" si="2" ref="I9:I15">IF(ISERROR(F9/C9-1),"н/д",F9/C9-1)</f>
        <v>-0.022979845545300415</v>
      </c>
      <c r="J9" s="16">
        <f aca="true" t="shared" si="3" ref="J9:J15">IF(ISERROR(F9/B9-1),"н/д",F9/B9-1)</f>
        <v>0.14820143884892079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2213.44</v>
      </c>
      <c r="F10" s="15">
        <f>'[1]СевАм-индексы'!S18</f>
        <v>2236</v>
      </c>
      <c r="G10" s="16">
        <f t="shared" si="0"/>
        <v>0.010192279890125722</v>
      </c>
      <c r="H10" s="16">
        <f t="shared" si="1"/>
        <v>0.04145319049836971</v>
      </c>
      <c r="I10" s="16">
        <f t="shared" si="2"/>
        <v>-0.03495899870522223</v>
      </c>
      <c r="J10" s="16">
        <f t="shared" si="3"/>
        <v>0.3700980392156863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1094.6</v>
      </c>
      <c r="F11" s="15">
        <f>'[1]СевАм-индексы'!S8</f>
        <v>1105</v>
      </c>
      <c r="G11" s="16">
        <f t="shared" si="0"/>
        <v>0.009501187648456089</v>
      </c>
      <c r="H11" s="16">
        <f t="shared" si="1"/>
        <v>0.028864059590316682</v>
      </c>
      <c r="I11" s="16">
        <f t="shared" si="2"/>
        <v>-0.03493449781659386</v>
      </c>
      <c r="J11" s="16">
        <f t="shared" si="3"/>
        <v>0.18562231759656656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3715.6800000000003</v>
      </c>
      <c r="F12" s="15">
        <f>'[1]евр-индексы'!S47</f>
        <v>3721</v>
      </c>
      <c r="G12" s="16">
        <f t="shared" si="0"/>
        <v>0.0014317702277912847</v>
      </c>
      <c r="H12" s="16">
        <f t="shared" si="1"/>
        <v>-0.010898458266879296</v>
      </c>
      <c r="I12" s="16">
        <f t="shared" si="2"/>
        <v>-0.088660298799902</v>
      </c>
      <c r="J12" s="16">
        <f t="shared" si="3"/>
        <v>0.11074626865671644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5615.51</v>
      </c>
      <c r="F13" s="15">
        <f>'[1]евр-индексы'!S36</f>
        <v>5650</v>
      </c>
      <c r="G13" s="16">
        <f t="shared" si="0"/>
        <v>0.0061419176530714825</v>
      </c>
      <c r="H13" s="16">
        <f t="shared" si="1"/>
        <v>-0.0007074637424832053</v>
      </c>
      <c r="I13" s="16">
        <f t="shared" si="2"/>
        <v>-0.0717923443403976</v>
      </c>
      <c r="J13" s="16">
        <f t="shared" si="3"/>
        <v>0.1361351297003821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5342.92</v>
      </c>
      <c r="F14" s="15">
        <f>'[1]евр-индексы'!S27</f>
        <v>5367</v>
      </c>
      <c r="G14" s="16">
        <f t="shared" si="0"/>
        <v>0.00450689884931843</v>
      </c>
      <c r="H14" s="16">
        <f t="shared" si="1"/>
        <v>0.022870211549456787</v>
      </c>
      <c r="I14" s="16">
        <f t="shared" si="2"/>
        <v>-0.03903312444046558</v>
      </c>
      <c r="J14" s="16">
        <f t="shared" si="3"/>
        <v>0.17645769399386224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10198.83</v>
      </c>
      <c r="F15" s="15">
        <f>'[1]азия-индексы'!L10</f>
        <v>10102</v>
      </c>
      <c r="G15" s="16">
        <f t="shared" si="0"/>
        <v>-0.009494226298506825</v>
      </c>
      <c r="H15" s="16">
        <f t="shared" si="1"/>
        <v>-0.010093091621754091</v>
      </c>
      <c r="I15" s="16">
        <f t="shared" si="2"/>
        <v>-0.06445638081126137</v>
      </c>
      <c r="J15" s="16">
        <f t="shared" si="3"/>
        <v>0.11710715470529687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7529.67</v>
      </c>
      <c r="F17" s="15">
        <f>'[1]азия-индексы'!L49</f>
        <v>7427</v>
      </c>
      <c r="G17" s="16">
        <f aca="true" t="shared" si="4" ref="G17:G22">IF(ISERROR(F17/E17-1),"н/д",F17/E17-1)</f>
        <v>-0.01363539172367445</v>
      </c>
      <c r="H17" s="16">
        <f aca="true" t="shared" si="5" ref="H17:H22">IF(ISERROR(F17/D17-1),"н/д",F17/D17-1)</f>
        <v>-0.013023255813953472</v>
      </c>
      <c r="I17" s="16">
        <f aca="true" t="shared" si="6" ref="I17:I22">IF(ISERROR(F17/C17-1),"н/д",F17/C17-1)</f>
        <v>-0.10776069197501204</v>
      </c>
      <c r="J17" s="16">
        <f aca="true" t="shared" si="7" ref="J17:J22">IF(ISERROR(F17/B17-1),"н/д",F17/B17-1)</f>
        <v>0.5808854831843338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494.59000000000003</v>
      </c>
      <c r="F18" s="15">
        <f>'[1]азия-индексы'!L96</f>
        <v>495</v>
      </c>
      <c r="G18" s="16">
        <f t="shared" si="4"/>
        <v>0.0008289694494429956</v>
      </c>
      <c r="H18" s="16">
        <f t="shared" si="5"/>
        <v>0.01642710472279263</v>
      </c>
      <c r="I18" s="16">
        <f t="shared" si="6"/>
        <v>-0.03883495145631066</v>
      </c>
      <c r="J18" s="16">
        <f t="shared" si="7"/>
        <v>0.5814696485623003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16255.97</v>
      </c>
      <c r="F19" s="15">
        <f>'[1]азия-индексы'!L81</f>
        <v>16267</v>
      </c>
      <c r="G19" s="16">
        <f t="shared" si="4"/>
        <v>0.0006785199529772967</v>
      </c>
      <c r="H19" s="16">
        <f t="shared" si="5"/>
        <v>-0.005441428222059175</v>
      </c>
      <c r="I19" s="16">
        <f t="shared" si="6"/>
        <v>-0.07379149348061265</v>
      </c>
      <c r="J19" s="16">
        <f t="shared" si="7"/>
        <v>0.6426335453902858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2579.4100000000003</v>
      </c>
      <c r="F20" s="15">
        <f>'[1]азия-индексы'!L77</f>
        <v>2549</v>
      </c>
      <c r="G20" s="16">
        <f t="shared" si="4"/>
        <v>-0.011789517757937018</v>
      </c>
      <c r="H20" s="16">
        <f t="shared" si="5"/>
        <v>-0.015069551777434298</v>
      </c>
      <c r="I20" s="16">
        <f t="shared" si="6"/>
        <v>-0.02969166349448038</v>
      </c>
      <c r="J20" s="16">
        <f t="shared" si="7"/>
        <v>0.7738343771746694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1153.95</v>
      </c>
      <c r="F21" s="15">
        <f>'[1]азия-индексы'!L41</f>
        <v>1174</v>
      </c>
      <c r="G21" s="16">
        <f t="shared" si="4"/>
        <v>0.01737510290740496</v>
      </c>
      <c r="H21" s="16">
        <f t="shared" si="5"/>
        <v>0.06436990027198553</v>
      </c>
      <c r="I21" s="16">
        <f t="shared" si="6"/>
        <v>-0.013445378151260456</v>
      </c>
      <c r="J21" s="16">
        <f t="shared" si="7"/>
        <v>1.0560420315236425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66108.33</v>
      </c>
      <c r="F22" s="15">
        <f>'[1]СевАм-индексы'!S69</f>
        <v>65795</v>
      </c>
      <c r="G22" s="16">
        <f t="shared" si="4"/>
        <v>-0.004739644761862838</v>
      </c>
      <c r="H22" s="16">
        <f t="shared" si="5"/>
        <v>0.0060089905507476615</v>
      </c>
      <c r="I22" s="16">
        <f t="shared" si="6"/>
        <v>-0.06358965600671762</v>
      </c>
      <c r="J22" s="16">
        <f t="shared" si="7"/>
        <v>0.6349020972070372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78.09</v>
      </c>
      <c r="F24" s="21" t="str">
        <f>'[1]сырье'!G2</f>
        <v>77,670</v>
      </c>
      <c r="G24" s="16">
        <f aca="true" t="shared" si="8" ref="G24:G33">IF(ISERROR(F24/E24-1),"н/д",F24/E24-1)</f>
        <v>-0.005378409527468375</v>
      </c>
      <c r="H24" s="16">
        <f aca="true" t="shared" si="9" ref="H24:H33">IF(ISERROR(F24/D24-1),"н/д",F24/D24-1)</f>
        <v>0.06237176856791149</v>
      </c>
      <c r="I24" s="16">
        <f aca="true" t="shared" si="10" ref="I24:I33">IF(ISERROR(F24/C24-1),"н/д",F24/C24-1)</f>
        <v>-0.05430415195421889</v>
      </c>
      <c r="J24" s="16">
        <f aca="true" t="shared" si="11" ref="J24:J33">IF(ISERROR(F24/B24-1),"н/д",F24/B24-1)</f>
        <v>0.6529048733773144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80</v>
      </c>
      <c r="F25" s="21" t="str">
        <f>'[1]сырье'!G7</f>
        <v>79,460</v>
      </c>
      <c r="G25" s="16">
        <f t="shared" si="8"/>
        <v>-0.006750000000000034</v>
      </c>
      <c r="H25" s="16">
        <f t="shared" si="9"/>
        <v>0.06758027677011946</v>
      </c>
      <c r="I25" s="16">
        <f t="shared" si="10"/>
        <v>-0.0491803278688524</v>
      </c>
      <c r="J25" s="16">
        <f t="shared" si="11"/>
        <v>0.7147173068623216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1097.2</v>
      </c>
      <c r="F26" s="21" t="str">
        <f>'[1]сырье'!G32</f>
        <v>1090,900</v>
      </c>
      <c r="G26" s="16">
        <f t="shared" si="8"/>
        <v>-0.00574188844331025</v>
      </c>
      <c r="H26" s="16">
        <f t="shared" si="9"/>
        <v>-0.012760180995475046</v>
      </c>
      <c r="I26" s="16">
        <f t="shared" si="10"/>
        <v>-0.05517062186038435</v>
      </c>
      <c r="J26" s="16">
        <f t="shared" si="11"/>
        <v>0.24389965792474344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7134.15</v>
      </c>
      <c r="F27" s="21">
        <f>'[1]инд-обновл'!B16</f>
        <v>7056.99</v>
      </c>
      <c r="G27" s="16">
        <f t="shared" si="8"/>
        <v>-0.010815584197136241</v>
      </c>
      <c r="H27" s="16">
        <f t="shared" si="9"/>
        <v>0.03810560536632357</v>
      </c>
      <c r="I27" s="16">
        <f t="shared" si="10"/>
        <v>-0.08017252166296496</v>
      </c>
      <c r="J27" s="16">
        <f t="shared" si="11"/>
        <v>1.2986938110749184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20475</v>
      </c>
      <c r="F28" s="21">
        <f>'[1]инд-обновл'!B17</f>
        <v>20440</v>
      </c>
      <c r="G28" s="16">
        <f t="shared" si="8"/>
        <v>-0.0017094017094017033</v>
      </c>
      <c r="H28" s="16">
        <f t="shared" si="9"/>
        <v>0.13555555555555565</v>
      </c>
      <c r="I28" s="16">
        <f t="shared" si="10"/>
        <v>0.11413932192303489</v>
      </c>
      <c r="J28" s="16">
        <f t="shared" si="11"/>
        <v>0.6081825334382376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2137</v>
      </c>
      <c r="F29" s="21">
        <f>'[1]инд-обновл'!B14</f>
        <v>2100</v>
      </c>
      <c r="G29" s="16">
        <f t="shared" si="8"/>
        <v>-0.017313991576977106</v>
      </c>
      <c r="H29" s="16">
        <f t="shared" si="9"/>
        <v>0.007194244604316502</v>
      </c>
      <c r="I29" s="16">
        <f t="shared" si="10"/>
        <v>-0.10647803425167535</v>
      </c>
      <c r="J29" s="16">
        <f t="shared" si="11"/>
        <v>0.4046822742474916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79.16000000000001</v>
      </c>
      <c r="F30" s="21" t="str">
        <f>'[1]сырье'!G15</f>
        <v>78,540</v>
      </c>
      <c r="G30" s="16">
        <f t="shared" si="8"/>
        <v>-0.007832238504295153</v>
      </c>
      <c r="H30" s="16">
        <f t="shared" si="9"/>
        <v>0.15127528583992977</v>
      </c>
      <c r="I30" s="16">
        <f t="shared" si="10"/>
        <v>0.0736842105263158</v>
      </c>
      <c r="J30" s="16">
        <f t="shared" si="11"/>
        <v>0.6427525622254759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24.4</v>
      </c>
      <c r="F31" s="21" t="str">
        <f>'[1]сырье'!G23</f>
        <v>24,150</v>
      </c>
      <c r="G31" s="16">
        <f t="shared" si="8"/>
        <v>-0.010245901639344246</v>
      </c>
      <c r="H31" s="16">
        <f t="shared" si="9"/>
        <v>-0.17520491803278693</v>
      </c>
      <c r="I31" s="16">
        <f t="shared" si="10"/>
        <v>-0.12277515437704334</v>
      </c>
      <c r="J31" s="16">
        <f t="shared" si="11"/>
        <v>1.13716814159292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386.25</v>
      </c>
      <c r="F32" s="21" t="str">
        <f>'[1]сырье'!G14</f>
        <v>384,250</v>
      </c>
      <c r="G32" s="16">
        <f t="shared" si="8"/>
        <v>-0.00517799352750814</v>
      </c>
      <c r="H32" s="16">
        <f t="shared" si="9"/>
        <v>0.07033426183844016</v>
      </c>
      <c r="I32" s="16">
        <f t="shared" si="10"/>
        <v>-0.09321533923303837</v>
      </c>
      <c r="J32" s="16">
        <f t="shared" si="11"/>
        <v>-0.021019108280254772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5708.49870375</v>
      </c>
      <c r="F33" s="21">
        <f>'[1]сырье'!L12</f>
        <v>5664.052971749999</v>
      </c>
      <c r="G33" s="16">
        <f t="shared" si="8"/>
        <v>-0.00778588807785896</v>
      </c>
      <c r="H33" s="16">
        <f t="shared" si="9"/>
        <v>0.06069996774296227</v>
      </c>
      <c r="I33" s="16">
        <f t="shared" si="10"/>
        <v>-0.11299318593612495</v>
      </c>
      <c r="J33" s="16">
        <f t="shared" si="11"/>
        <v>-0.12687441664996701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40233</v>
      </c>
      <c r="F35" s="24">
        <f ca="1">TODAY()</f>
        <v>40234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500</v>
      </c>
      <c r="F37" s="26">
        <f>'[1]остатки средств на кс'!F4</f>
        <v>564.9</v>
      </c>
      <c r="G37" s="16">
        <f aca="true" t="shared" si="12" ref="G37:G43">IF(ISERROR(F37/E37-1),"н/д",F37/E37-1)</f>
        <v>0.12979999999999992</v>
      </c>
      <c r="H37" s="16">
        <f aca="true" t="shared" si="13" ref="H37:H43">IF(ISERROR(F37/D37-1),"н/д",F37/D37-1)</f>
        <v>0.0778477389811103</v>
      </c>
      <c r="I37" s="16">
        <f aca="true" t="shared" si="14" ref="I37:I43">IF(ISERROR(F37/C37-1),"н/д",F37/C37-1)</f>
        <v>-0.37226358484276034</v>
      </c>
      <c r="J37" s="16">
        <f aca="true" t="shared" si="15" ref="J37:J43">IF(ISERROR(F37/B37-1),"н/д",F37/B37-1)</f>
        <v>-0.4502724795640327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355.5</v>
      </c>
      <c r="F38" s="26">
        <f>'[1]остатки средств на кс'!G4</f>
        <v>418.7</v>
      </c>
      <c r="G38" s="16">
        <f t="shared" si="12"/>
        <v>0.1777777777777778</v>
      </c>
      <c r="H38" s="16">
        <f t="shared" si="13"/>
        <v>0.18982665529980114</v>
      </c>
      <c r="I38" s="16">
        <f t="shared" si="14"/>
        <v>-0.37075443342350467</v>
      </c>
      <c r="J38" s="16">
        <f t="shared" si="15"/>
        <v>-0.4783854491092563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5.47</v>
      </c>
      <c r="F39" s="21">
        <f>'[1]ратес-сбр'!D8</f>
        <v>5.43</v>
      </c>
      <c r="G39" s="16">
        <f t="shared" si="12"/>
        <v>-0.007312614259597838</v>
      </c>
      <c r="H39" s="16">
        <f t="shared" si="13"/>
        <v>-0.06379310344827593</v>
      </c>
      <c r="I39" s="16">
        <f t="shared" si="14"/>
        <v>-0.33128078817733986</v>
      </c>
      <c r="J39" s="16">
        <f t="shared" si="15"/>
        <v>-0.654140127388535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6.78</v>
      </c>
      <c r="F40" s="21">
        <f>'[1]ратес-сбр'!F8</f>
        <v>6.8</v>
      </c>
      <c r="G40" s="16">
        <f t="shared" si="12"/>
        <v>0.002949852507374562</v>
      </c>
      <c r="H40" s="16">
        <f t="shared" si="13"/>
        <v>-0.2272727272727274</v>
      </c>
      <c r="I40" s="16">
        <f t="shared" si="14"/>
        <v>-0.3840579710144927</v>
      </c>
      <c r="J40" s="16">
        <f t="shared" si="15"/>
        <v>-0.6851851851851852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30.150900584325615</v>
      </c>
      <c r="F42" s="26">
        <f>'[1]курсы валют'!AA18</f>
        <v>30.0309</v>
      </c>
      <c r="G42" s="16">
        <f t="shared" si="12"/>
        <v>-0.0039799999999999836</v>
      </c>
      <c r="H42" s="16">
        <f t="shared" si="13"/>
        <v>-0.012141447368421043</v>
      </c>
      <c r="I42" s="16">
        <f t="shared" si="14"/>
        <v>-0.005599337748344424</v>
      </c>
      <c r="J42" s="16">
        <f t="shared" si="15"/>
        <v>0.02145918367346944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40.6286730899932</v>
      </c>
      <c r="F43" s="26">
        <f>'[1]курсы валют'!AA21</f>
        <v>40.6498</v>
      </c>
      <c r="G43" s="16">
        <f t="shared" si="12"/>
        <v>0.000520000000000076</v>
      </c>
      <c r="H43" s="16">
        <f t="shared" si="13"/>
        <v>-0.043534117647058834</v>
      </c>
      <c r="I43" s="16">
        <f t="shared" si="14"/>
        <v>-0.06552183908045983</v>
      </c>
      <c r="J43" s="16">
        <f t="shared" si="15"/>
        <v>-0.018120772946859875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40217</v>
      </c>
      <c r="F46" s="32">
        <v>40224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1.9</v>
      </c>
      <c r="F47" s="36">
        <v>2.1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40087</v>
      </c>
      <c r="E60" s="40">
        <v>40118</v>
      </c>
      <c r="F60" s="40">
        <v>40148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30.4</v>
      </c>
      <c r="E61" s="46">
        <v>31.1</v>
      </c>
      <c r="F61" s="46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19.2</v>
      </c>
      <c r="E62" s="46">
        <v>19.4</v>
      </c>
      <c r="F62" s="46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11.2</v>
      </c>
      <c r="E63" s="46">
        <f>E61-E62</f>
        <v>11.700000000000003</v>
      </c>
      <c r="F63" s="46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2010-02-25T10:17:43Z</dcterms:created>
  <dcterms:modified xsi:type="dcterms:W3CDTF">2010-02-25T10:20:03Z</dcterms:modified>
  <cp:category/>
  <cp:version/>
  <cp:contentType/>
  <cp:contentStatus/>
</cp:coreProperties>
</file>