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<sst xmlns="http://schemas.openxmlformats.org/spreadsheetml/2006/main" count="81" uniqueCount="75">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</sst>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9933</v>
          </cell>
          <cell r="S10">
            <v>9951.82</v>
          </cell>
        </row>
        <row r="41">
          <cell r="L41">
            <v>1100</v>
          </cell>
          <cell r="S41">
            <v>1099.15</v>
          </cell>
        </row>
        <row r="49">
          <cell r="L49">
            <v>7361</v>
          </cell>
          <cell r="S49">
            <v>7215.88</v>
          </cell>
        </row>
        <row r="77">
          <cell r="L77">
            <v>2489</v>
          </cell>
          <cell r="S77">
            <v>2475.57</v>
          </cell>
        </row>
        <row r="81">
          <cell r="L81">
            <v>16042</v>
          </cell>
          <cell r="S81">
            <v>15935.61</v>
          </cell>
        </row>
        <row r="96">
          <cell r="L96">
            <v>483</v>
          </cell>
          <cell r="S96">
            <v>491.2</v>
          </cell>
        </row>
      </sheetData>
      <sheetData sheetId="1">
        <row r="27">
          <cell r="Q27">
            <v>5092.33</v>
          </cell>
          <cell r="S27">
            <v>5118</v>
          </cell>
        </row>
        <row r="36">
          <cell r="Q36">
            <v>5484.849999999999</v>
          </cell>
          <cell r="S36">
            <v>5500</v>
          </cell>
        </row>
      </sheetData>
      <sheetData sheetId="2">
        <row r="2">
          <cell r="Q2">
            <v>10012.23</v>
          </cell>
          <cell r="S2">
            <v>9908</v>
          </cell>
        </row>
        <row r="8">
          <cell r="Q8">
            <v>1066.19</v>
          </cell>
          <cell r="S8">
            <v>1057</v>
          </cell>
        </row>
        <row r="18">
          <cell r="Q18">
            <v>2141.1200000000003</v>
          </cell>
          <cell r="S18">
            <v>2126</v>
          </cell>
        </row>
        <row r="69">
          <cell r="Q69">
            <v>62762.7</v>
          </cell>
          <cell r="S69">
            <v>63153</v>
          </cell>
        </row>
      </sheetData>
      <sheetData sheetId="3">
        <row r="8">
          <cell r="B8">
            <v>1390</v>
          </cell>
          <cell r="I8">
            <v>1375.34</v>
          </cell>
        </row>
        <row r="11">
          <cell r="B11">
            <v>1333.36</v>
          </cell>
          <cell r="I11">
            <v>1322.15</v>
          </cell>
        </row>
        <row r="14">
          <cell r="B14">
            <v>2028</v>
          </cell>
          <cell r="I14">
            <v>2012</v>
          </cell>
        </row>
        <row r="16">
          <cell r="B16">
            <v>6470.56</v>
          </cell>
          <cell r="I16">
            <v>6422.06</v>
          </cell>
        </row>
        <row r="17">
          <cell r="B17">
            <v>17361</v>
          </cell>
          <cell r="I17">
            <v>17275</v>
          </cell>
        </row>
      </sheetData>
      <sheetData sheetId="4">
        <row r="18">
          <cell r="AA18">
            <v>30.5158</v>
          </cell>
          <cell r="AC18">
            <v>30.46674853485888</v>
          </cell>
        </row>
        <row r="21">
          <cell r="AA21">
            <v>41.6937</v>
          </cell>
          <cell r="AC21">
            <v>41.717896379900345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5.45</v>
          </cell>
          <cell r="D8">
            <v>5.46</v>
          </cell>
          <cell r="E8">
            <v>7.16</v>
          </cell>
          <cell r="F8">
            <v>7.17</v>
          </cell>
        </row>
      </sheetData>
      <sheetData sheetId="10">
        <row r="4">
          <cell r="F4">
            <v>477.6</v>
          </cell>
          <cell r="G4">
            <v>330.2</v>
          </cell>
        </row>
        <row r="5">
          <cell r="F5">
            <v>420.9</v>
          </cell>
          <cell r="G5">
            <v>277.1</v>
          </cell>
        </row>
      </sheetData>
      <sheetData sheetId="11">
        <row r="2">
          <cell r="G2" t="str">
            <v>70,780</v>
          </cell>
          <cell r="J2">
            <v>70.11</v>
          </cell>
        </row>
        <row r="7">
          <cell r="G7" t="str">
            <v>72,480</v>
          </cell>
          <cell r="J7">
            <v>71.89</v>
          </cell>
        </row>
        <row r="12">
          <cell r="L12">
            <v>5492.996579</v>
          </cell>
          <cell r="M12">
            <v>5464.769464</v>
          </cell>
        </row>
        <row r="14">
          <cell r="G14" t="str">
            <v>358,250</v>
          </cell>
          <cell r="J14">
            <v>356</v>
          </cell>
        </row>
        <row r="15">
          <cell r="G15" t="str">
            <v>69,450</v>
          </cell>
          <cell r="J15">
            <v>69.16</v>
          </cell>
        </row>
        <row r="23">
          <cell r="G23" t="str">
            <v>27,250</v>
          </cell>
          <cell r="J23">
            <v>26.6</v>
          </cell>
        </row>
        <row r="32">
          <cell r="G32" t="str">
            <v>1069,200</v>
          </cell>
          <cell r="J32">
            <v>1066.2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54" sqref="A54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40218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40217</v>
      </c>
      <c r="F4" s="9">
        <f ca="1">TODAY()</f>
        <v>40218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1375.34</v>
      </c>
      <c r="F6" s="15">
        <f>'[1]инд-обновл'!B8</f>
        <v>1390</v>
      </c>
      <c r="G6" s="16">
        <f>IF(ISERROR(F6/E6-1),"н/д",F6/E6-1)</f>
        <v>0.010659182456701721</v>
      </c>
      <c r="H6" s="16">
        <f>IF(ISERROR(F6/D6-1),"н/д",F6/D6-1)</f>
        <v>-0.055064581917063204</v>
      </c>
      <c r="I6" s="16">
        <f>IF(ISERROR(F6/C6-1),"н/д",F6/C6-1)</f>
        <v>-0.03786253201356682</v>
      </c>
      <c r="J6" s="16">
        <f>IF(ISERROR(F6/B6-1),"н/д",F6/B6-1)</f>
        <v>1.192429022082019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1322.15</v>
      </c>
      <c r="F7" s="15">
        <f>'[1]инд-обновл'!B11</f>
        <v>1333.36</v>
      </c>
      <c r="G7" s="16">
        <f>IF(ISERROR(F7/E7-1),"н/д",F7/E7-1)</f>
        <v>0.008478614378096161</v>
      </c>
      <c r="H7" s="16">
        <f>IF(ISERROR(F7/D7-1),"н/д",F7/D7-1)</f>
        <v>-0.05902611150317583</v>
      </c>
      <c r="I7" s="16">
        <f>IF(ISERROR(F7/C7-1),"н/д",F7/C7-1)</f>
        <v>-0.02674452554744533</v>
      </c>
      <c r="J7" s="16">
        <f>IF(ISERROR(F7/B7-1),"н/д",F7/B7-1)</f>
        <v>1.0833749999999998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10012.23</v>
      </c>
      <c r="F9" s="15">
        <f>'[1]СевАм-индексы'!S2</f>
        <v>9908</v>
      </c>
      <c r="G9" s="16">
        <f aca="true" t="shared" si="0" ref="G9:G15">IF(ISERROR(F9/E9-1),"н/д",F9/E9-1)</f>
        <v>-0.010410268241940024</v>
      </c>
      <c r="H9" s="16">
        <f aca="true" t="shared" si="1" ref="H9:H15">IF(ISERROR(F9/D9-1),"н/д",F9/D9-1)</f>
        <v>-0.015794179000695352</v>
      </c>
      <c r="I9" s="16">
        <f aca="true" t="shared" si="2" ref="I9:I15">IF(ISERROR(F9/C9-1),"н/д",F9/C9-1)</f>
        <v>-0.06686758334902998</v>
      </c>
      <c r="J9" s="16">
        <f aca="true" t="shared" si="3" ref="J9:J15">IF(ISERROR(F9/B9-1),"н/д",F9/B9-1)</f>
        <v>0.09662423907028228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2141.1200000000003</v>
      </c>
      <c r="F10" s="15">
        <f>'[1]СевАм-индексы'!S18</f>
        <v>2126</v>
      </c>
      <c r="G10" s="16">
        <f t="shared" si="0"/>
        <v>-0.007061724704827577</v>
      </c>
      <c r="H10" s="16">
        <f t="shared" si="1"/>
        <v>-0.00978108989287374</v>
      </c>
      <c r="I10" s="16">
        <f t="shared" si="2"/>
        <v>-0.08243418213206732</v>
      </c>
      <c r="J10" s="16">
        <f t="shared" si="3"/>
        <v>0.3026960784313726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1066.19</v>
      </c>
      <c r="F11" s="15">
        <f>'[1]СевАм-индексы'!S8</f>
        <v>1057</v>
      </c>
      <c r="G11" s="16">
        <f t="shared" si="0"/>
        <v>-0.008619476828707895</v>
      </c>
      <c r="H11" s="16">
        <f t="shared" si="1"/>
        <v>-0.01582867783985098</v>
      </c>
      <c r="I11" s="16">
        <f t="shared" si="2"/>
        <v>-0.0768558951965066</v>
      </c>
      <c r="J11" s="16">
        <f t="shared" si="3"/>
        <v>0.13412017167381984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3583.54</v>
      </c>
      <c r="F12" s="15">
        <v>3608.2</v>
      </c>
      <c r="G12" s="16">
        <f t="shared" si="0"/>
        <v>0.006881463580705072</v>
      </c>
      <c r="H12" s="16">
        <f t="shared" si="1"/>
        <v>-0.040882509303561965</v>
      </c>
      <c r="I12" s="16">
        <f t="shared" si="2"/>
        <v>-0.11628704384031352</v>
      </c>
      <c r="J12" s="16">
        <f t="shared" si="3"/>
        <v>0.07707462686567168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5484.849999999999</v>
      </c>
      <c r="F13" s="15">
        <f>'[1]евр-индексы'!S36</f>
        <v>5500</v>
      </c>
      <c r="G13" s="16">
        <f t="shared" si="0"/>
        <v>0.002762153933106859</v>
      </c>
      <c r="H13" s="16">
        <f t="shared" si="1"/>
        <v>-0.027237354085603127</v>
      </c>
      <c r="I13" s="16">
        <f t="shared" si="2"/>
        <v>-0.09643502546410387</v>
      </c>
      <c r="J13" s="16">
        <f t="shared" si="3"/>
        <v>0.10597225015081446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5092.33</v>
      </c>
      <c r="F14" s="15">
        <f>'[1]евр-индексы'!S27</f>
        <v>5118</v>
      </c>
      <c r="G14" s="16">
        <f t="shared" si="0"/>
        <v>0.005040914473335434</v>
      </c>
      <c r="H14" s="16">
        <f t="shared" si="1"/>
        <v>-0.02458547741566608</v>
      </c>
      <c r="I14" s="16">
        <f t="shared" si="2"/>
        <v>-0.08361683079677706</v>
      </c>
      <c r="J14" s="16">
        <f t="shared" si="3"/>
        <v>0.12187637001315221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9951.82</v>
      </c>
      <c r="F15" s="15">
        <f>'[1]азия-индексы'!L10</f>
        <v>9933</v>
      </c>
      <c r="G15" s="16">
        <f t="shared" si="0"/>
        <v>-0.0018911113746028496</v>
      </c>
      <c r="H15" s="16">
        <f t="shared" si="1"/>
        <v>-0.026653601175894215</v>
      </c>
      <c r="I15" s="16">
        <f t="shared" si="2"/>
        <v>-0.08010742730135212</v>
      </c>
      <c r="J15" s="16">
        <f t="shared" si="3"/>
        <v>0.0984186663717792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7215.88</v>
      </c>
      <c r="F17" s="15">
        <f>'[1]азия-индексы'!L49</f>
        <v>7361</v>
      </c>
      <c r="G17" s="16">
        <f aca="true" t="shared" si="4" ref="G17:G22">IF(ISERROR(F17/E17-1),"н/д",F17/E17-1)</f>
        <v>0.020111199188456608</v>
      </c>
      <c r="H17" s="16">
        <f aca="true" t="shared" si="5" ref="H17:H22">IF(ISERROR(F17/D17-1),"н/д",F17/D17-1)</f>
        <v>-0.021794019933554787</v>
      </c>
      <c r="I17" s="16">
        <f aca="true" t="shared" si="6" ref="I17:I22">IF(ISERROR(F17/C17-1),"н/д",F17/C17-1)</f>
        <v>-0.11568957232099952</v>
      </c>
      <c r="J17" s="16">
        <f aca="true" t="shared" si="7" ref="J17:J22">IF(ISERROR(F17/B17-1),"н/д",F17/B17-1)</f>
        <v>0.5668369518944232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491.2</v>
      </c>
      <c r="F18" s="15">
        <f>'[1]азия-индексы'!L96</f>
        <v>483</v>
      </c>
      <c r="G18" s="16">
        <f t="shared" si="4"/>
        <v>-0.01669381107491852</v>
      </c>
      <c r="H18" s="16">
        <f t="shared" si="5"/>
        <v>-0.008213552361396315</v>
      </c>
      <c r="I18" s="16">
        <f t="shared" si="6"/>
        <v>-0.062135922330097126</v>
      </c>
      <c r="J18" s="16">
        <f t="shared" si="7"/>
        <v>0.5431309904153354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15935.61</v>
      </c>
      <c r="F19" s="15">
        <f>'[1]азия-индексы'!L81</f>
        <v>16042</v>
      </c>
      <c r="G19" s="16">
        <f t="shared" si="4"/>
        <v>0.006676242704232838</v>
      </c>
      <c r="H19" s="16">
        <f t="shared" si="5"/>
        <v>-0.019197847884568353</v>
      </c>
      <c r="I19" s="16">
        <f t="shared" si="6"/>
        <v>-0.08660251665433016</v>
      </c>
      <c r="J19" s="16">
        <f t="shared" si="7"/>
        <v>0.6199131576290013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2475.57</v>
      </c>
      <c r="F20" s="15">
        <f>'[1]азия-индексы'!L77</f>
        <v>2489</v>
      </c>
      <c r="G20" s="16">
        <f t="shared" si="4"/>
        <v>0.005425013229276354</v>
      </c>
      <c r="H20" s="16">
        <f t="shared" si="5"/>
        <v>-0.038253477588871765</v>
      </c>
      <c r="I20" s="16">
        <f t="shared" si="6"/>
        <v>-0.05253140464408068</v>
      </c>
      <c r="J20" s="16">
        <f t="shared" si="7"/>
        <v>0.7320807237299931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1099.15</v>
      </c>
      <c r="F21" s="15">
        <f>'[1]азия-индексы'!L41</f>
        <v>1100</v>
      </c>
      <c r="G21" s="16">
        <f t="shared" si="4"/>
        <v>0.000773324841923273</v>
      </c>
      <c r="H21" s="16">
        <f t="shared" si="5"/>
        <v>-0.0027198549410698547</v>
      </c>
      <c r="I21" s="16">
        <f t="shared" si="6"/>
        <v>-0.07563025210084029</v>
      </c>
      <c r="J21" s="16">
        <f t="shared" si="7"/>
        <v>0.9264448336252189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62762.7</v>
      </c>
      <c r="F22" s="15">
        <f>'[1]СевАм-индексы'!S69</f>
        <v>63153</v>
      </c>
      <c r="G22" s="16">
        <f t="shared" si="4"/>
        <v>0.0062186617210540085</v>
      </c>
      <c r="H22" s="16">
        <f t="shared" si="5"/>
        <v>-0.034387327604660456</v>
      </c>
      <c r="I22" s="16">
        <f t="shared" si="6"/>
        <v>-0.10119123863199697</v>
      </c>
      <c r="J22" s="16">
        <f t="shared" si="7"/>
        <v>0.5692525593877349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70.11</v>
      </c>
      <c r="F24" s="21" t="str">
        <f>'[1]сырье'!G2</f>
        <v>70,780</v>
      </c>
      <c r="G24" s="16">
        <f aca="true" t="shared" si="8" ref="G24:G33">IF(ISERROR(F24/E24-1),"н/д",F24/E24-1)</f>
        <v>0.009556411353587313</v>
      </c>
      <c r="H24" s="16">
        <f aca="true" t="shared" si="9" ref="H24:H33">IF(ISERROR(F24/D24-1),"н/д",F24/D24-1)</f>
        <v>-0.031869785255094984</v>
      </c>
      <c r="I24" s="16">
        <f aca="true" t="shared" si="10" ref="I24:I33">IF(ISERROR(F24/C24-1),"н/д",F24/C24-1)</f>
        <v>-0.1381955436503104</v>
      </c>
      <c r="J24" s="16">
        <f aca="true" t="shared" si="11" ref="J24:J33">IF(ISERROR(F24/B24-1),"н/д",F24/B24-1)</f>
        <v>0.5062779314747818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71.89</v>
      </c>
      <c r="F25" s="21" t="str">
        <f>'[1]сырье'!G7</f>
        <v>72,480</v>
      </c>
      <c r="G25" s="16">
        <f t="shared" si="8"/>
        <v>0.008206982890527348</v>
      </c>
      <c r="H25" s="16">
        <f t="shared" si="9"/>
        <v>-0.026199113260781948</v>
      </c>
      <c r="I25" s="16">
        <f t="shared" si="10"/>
        <v>-0.13270312313030985</v>
      </c>
      <c r="J25" s="16">
        <f t="shared" si="11"/>
        <v>0.5640914976262408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1066.2</v>
      </c>
      <c r="F26" s="21" t="str">
        <f>'[1]сырье'!G32</f>
        <v>1069,200</v>
      </c>
      <c r="G26" s="16">
        <f t="shared" si="8"/>
        <v>0.002813731007315745</v>
      </c>
      <c r="H26" s="16">
        <f t="shared" si="9"/>
        <v>-0.0323981900452488</v>
      </c>
      <c r="I26" s="16">
        <f t="shared" si="10"/>
        <v>-0.07396500952710883</v>
      </c>
      <c r="J26" s="16">
        <f t="shared" si="11"/>
        <v>0.21915621436716082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6422.06</v>
      </c>
      <c r="F27" s="21">
        <f>'[1]инд-обновл'!B16</f>
        <v>6470.56</v>
      </c>
      <c r="G27" s="16">
        <f t="shared" si="8"/>
        <v>0.007552093876419752</v>
      </c>
      <c r="H27" s="16">
        <f t="shared" si="9"/>
        <v>-0.048160107091108295</v>
      </c>
      <c r="I27" s="16">
        <f t="shared" si="10"/>
        <v>-0.15660942013117685</v>
      </c>
      <c r="J27" s="16">
        <f t="shared" si="11"/>
        <v>1.1076742671009772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17275</v>
      </c>
      <c r="F28" s="21">
        <f>'[1]инд-обновл'!B17</f>
        <v>17361</v>
      </c>
      <c r="G28" s="16">
        <f t="shared" si="8"/>
        <v>0.004978292329956613</v>
      </c>
      <c r="H28" s="16">
        <f t="shared" si="9"/>
        <v>-0.035499999999999976</v>
      </c>
      <c r="I28" s="16">
        <f t="shared" si="10"/>
        <v>-0.0536901776954104</v>
      </c>
      <c r="J28" s="16">
        <f t="shared" si="11"/>
        <v>0.3659323367427223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2012</v>
      </c>
      <c r="F29" s="21">
        <f>'[1]инд-обновл'!B14</f>
        <v>2028</v>
      </c>
      <c r="G29" s="16">
        <f t="shared" si="8"/>
        <v>0.007952286282306265</v>
      </c>
      <c r="H29" s="16">
        <f t="shared" si="9"/>
        <v>-0.027338129496402908</v>
      </c>
      <c r="I29" s="16">
        <f t="shared" si="10"/>
        <v>-0.13711307307733223</v>
      </c>
      <c r="J29" s="16">
        <f t="shared" si="11"/>
        <v>0.3565217391304347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69.16</v>
      </c>
      <c r="F30" s="21" t="str">
        <f>'[1]сырье'!G15</f>
        <v>69,450</v>
      </c>
      <c r="G30" s="16">
        <f t="shared" si="8"/>
        <v>0.004193175245806868</v>
      </c>
      <c r="H30" s="16">
        <f t="shared" si="9"/>
        <v>0.018029903254177748</v>
      </c>
      <c r="I30" s="16">
        <f t="shared" si="10"/>
        <v>-0.05058099794941906</v>
      </c>
      <c r="J30" s="16">
        <f t="shared" si="11"/>
        <v>0.452624973854842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26.6</v>
      </c>
      <c r="F31" s="21" t="str">
        <f>'[1]сырье'!G23</f>
        <v>27,250</v>
      </c>
      <c r="G31" s="16">
        <f t="shared" si="8"/>
        <v>0.02443609022556381</v>
      </c>
      <c r="H31" s="16">
        <f t="shared" si="9"/>
        <v>-0.06933060109289624</v>
      </c>
      <c r="I31" s="16">
        <f t="shared" si="10"/>
        <v>-0.010170722847802405</v>
      </c>
      <c r="J31" s="16">
        <f t="shared" si="11"/>
        <v>1.411504424778761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356</v>
      </c>
      <c r="F32" s="21" t="str">
        <f>'[1]сырье'!G14</f>
        <v>358,250</v>
      </c>
      <c r="G32" s="16">
        <f t="shared" si="8"/>
        <v>0.006320224719101208</v>
      </c>
      <c r="H32" s="16">
        <f t="shared" si="9"/>
        <v>-0.002089136490250665</v>
      </c>
      <c r="I32" s="16">
        <f t="shared" si="10"/>
        <v>-0.1545722713864307</v>
      </c>
      <c r="J32" s="16">
        <f t="shared" si="11"/>
        <v>-0.08726114649681527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5464.769464</v>
      </c>
      <c r="F33" s="21">
        <f>'[1]сырье'!L12</f>
        <v>5492.996579</v>
      </c>
      <c r="G33" s="16">
        <f t="shared" si="8"/>
        <v>0.005165289256198191</v>
      </c>
      <c r="H33" s="16">
        <f t="shared" si="9"/>
        <v>0.028666455489969822</v>
      </c>
      <c r="I33" s="16">
        <f t="shared" si="10"/>
        <v>-0.13978110383081888</v>
      </c>
      <c r="J33" s="16">
        <f t="shared" si="11"/>
        <v>-0.1532431164927318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40217</v>
      </c>
      <c r="F35" s="24">
        <f ca="1">TODAY()</f>
        <v>40218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420.9</v>
      </c>
      <c r="F37" s="26">
        <f>'[1]остатки средств на кс'!F4</f>
        <v>477.6</v>
      </c>
      <c r="G37" s="16">
        <f aca="true" t="shared" si="12" ref="G37:G43">IF(ISERROR(F37/E37-1),"н/д",F37/E37-1)</f>
        <v>0.13471133285816128</v>
      </c>
      <c r="H37" s="16">
        <f aca="true" t="shared" si="13" ref="H37:H43">IF(ISERROR(F37/D37-1),"н/д",F37/D37-1)</f>
        <v>-0.08872352604464795</v>
      </c>
      <c r="I37" s="16">
        <f aca="true" t="shared" si="14" ref="I37:I43">IF(ISERROR(F37/C37-1),"н/д",F37/C37-1)</f>
        <v>-0.469274363818202</v>
      </c>
      <c r="J37" s="16">
        <f aca="true" t="shared" si="15" ref="J37:J43">IF(ISERROR(F37/B37-1),"н/д",F37/B37-1)</f>
        <v>-0.5352277150642273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277.1</v>
      </c>
      <c r="F38" s="26">
        <f>'[1]остатки средств на кс'!G4</f>
        <v>330.2</v>
      </c>
      <c r="G38" s="16">
        <f t="shared" si="12"/>
        <v>0.19162757127390817</v>
      </c>
      <c r="H38" s="16">
        <f t="shared" si="13"/>
        <v>-0.06166524580846833</v>
      </c>
      <c r="I38" s="16">
        <f t="shared" si="14"/>
        <v>-0.5037571385632702</v>
      </c>
      <c r="J38" s="16">
        <f t="shared" si="15"/>
        <v>-0.5886383455836552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5.45</v>
      </c>
      <c r="F39" s="21">
        <f>'[1]ратес-сбр'!D8</f>
        <v>5.46</v>
      </c>
      <c r="G39" s="16">
        <f t="shared" si="12"/>
        <v>0.0018348623853210455</v>
      </c>
      <c r="H39" s="16">
        <f t="shared" si="13"/>
        <v>-0.05862068965517242</v>
      </c>
      <c r="I39" s="16">
        <f t="shared" si="14"/>
        <v>-0.3275862068965517</v>
      </c>
      <c r="J39" s="16">
        <f t="shared" si="15"/>
        <v>-0.6522292993630573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7.16</v>
      </c>
      <c r="F40" s="21">
        <f>'[1]ратес-сбр'!F8</f>
        <v>7.17</v>
      </c>
      <c r="G40" s="16">
        <f t="shared" si="12"/>
        <v>0.0013966480446927498</v>
      </c>
      <c r="H40" s="16">
        <f t="shared" si="13"/>
        <v>-0.1852272727272728</v>
      </c>
      <c r="I40" s="16">
        <f t="shared" si="14"/>
        <v>-0.3505434782608695</v>
      </c>
      <c r="J40" s="16">
        <f t="shared" si="15"/>
        <v>-0.6680555555555556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0.249</v>
      </c>
      <c r="F41" s="30">
        <v>0.25</v>
      </c>
      <c r="G41" s="16">
        <f t="shared" si="12"/>
        <v>0.004016064257028162</v>
      </c>
      <c r="H41" s="16">
        <f t="shared" si="13"/>
        <v>0.004016064257028162</v>
      </c>
      <c r="I41" s="16">
        <f t="shared" si="14"/>
        <v>0</v>
      </c>
      <c r="J41" s="16">
        <f t="shared" si="15"/>
        <v>-0.8214285714285714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30.46674853485888</v>
      </c>
      <c r="F42" s="26">
        <f>'[1]курсы валют'!AA18</f>
        <v>30.5158</v>
      </c>
      <c r="G42" s="16">
        <f t="shared" si="12"/>
        <v>0.0016099999999998893</v>
      </c>
      <c r="H42" s="16">
        <f t="shared" si="13"/>
        <v>0.003809210526315887</v>
      </c>
      <c r="I42" s="16">
        <f t="shared" si="14"/>
        <v>0.010456953642384192</v>
      </c>
      <c r="J42" s="16">
        <f t="shared" si="15"/>
        <v>0.03795238095238096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41.717896379900345</v>
      </c>
      <c r="F43" s="26">
        <f>'[1]курсы валют'!AA21</f>
        <v>41.6937</v>
      </c>
      <c r="G43" s="16">
        <f t="shared" si="12"/>
        <v>-0.000580000000000136</v>
      </c>
      <c r="H43" s="16">
        <f t="shared" si="13"/>
        <v>-0.018971764705882355</v>
      </c>
      <c r="I43" s="16">
        <f t="shared" si="14"/>
        <v>-0.04152413793103449</v>
      </c>
      <c r="J43" s="16">
        <f t="shared" si="15"/>
        <v>0.007094202898550783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40196</v>
      </c>
      <c r="E46" s="32">
        <v>40203</v>
      </c>
      <c r="F46" s="32">
        <v>40210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1.2</v>
      </c>
      <c r="E47" s="36">
        <v>1.7</v>
      </c>
      <c r="F47" s="36">
        <v>1.7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40087</v>
      </c>
      <c r="D48" s="32">
        <v>40118</v>
      </c>
      <c r="E48" s="32">
        <v>40148</v>
      </c>
      <c r="F48" s="32">
        <v>40179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>
        <v>15697.7</v>
      </c>
      <c r="G49" s="16">
        <f>IF(ISERROR(F49/E49-1),"н/д",F49/E49-1)</f>
        <v>0.10359882171807011</v>
      </c>
      <c r="H49" s="16"/>
      <c r="I49" s="16">
        <f>IF(ISERROR(F49/C49-1),"н/д",F49/C49-1)</f>
        <v>0.15009890834493378</v>
      </c>
      <c r="J49" s="16">
        <f>IF(ISERROR(F49/B49-1),"н/д",F49/B49-1)</f>
        <v>0.16337859069753646</v>
      </c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40118</v>
      </c>
      <c r="E56" s="41">
        <v>40148</v>
      </c>
      <c r="F56" s="41">
        <v>40179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677</v>
      </c>
      <c r="E57" s="15">
        <v>657.8</v>
      </c>
      <c r="F57" s="15">
        <v>889.5</v>
      </c>
      <c r="G57" s="16">
        <f>IF(ISERROR(F57/E57-1),"н/д",F57/E57-1)</f>
        <v>0.3522347217999393</v>
      </c>
      <c r="H57" s="16">
        <f>IF(ISERROR(F57/D57-1),"н/д",F57/D57-1)</f>
        <v>0.3138847858197933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831.7</v>
      </c>
      <c r="E58" s="26">
        <v>907.1</v>
      </c>
      <c r="F58" s="26">
        <v>1460.3</v>
      </c>
      <c r="G58" s="16">
        <f>IF(ISERROR(F58/E58-1),"н/д",F58/E58-1)</f>
        <v>0.609855583728365</v>
      </c>
      <c r="H58" s="16">
        <f>IF(ISERROR(F58/D58-1),"н/д",F58/D58-1)</f>
        <v>0.7558013706865454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-154.70000000000005</v>
      </c>
      <c r="E59" s="15">
        <f>E57-E58</f>
        <v>-249.30000000000007</v>
      </c>
      <c r="F59" s="15">
        <f>F57-F58</f>
        <v>-570.8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40057</v>
      </c>
      <c r="E60" s="40">
        <v>40087</v>
      </c>
      <c r="F60" s="40">
        <v>40118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2010-02-09T10:46:34Z</dcterms:created>
  <dcterms:modified xsi:type="dcterms:W3CDTF">2010-02-09T10:49:32Z</dcterms:modified>
  <cp:category/>
  <cp:version/>
  <cp:contentType/>
  <cp:contentStatus/>
</cp:coreProperties>
</file>