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<sst xmlns="http://schemas.openxmlformats.org/spreadsheetml/2006/main" count="81" uniqueCount="74">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</sst>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10751</v>
          </cell>
          <cell r="S10">
            <v>10664.95</v>
          </cell>
        </row>
        <row r="38">
          <cell r="L38">
            <v>1147</v>
          </cell>
          <cell r="S38">
            <v>1163.46</v>
          </cell>
        </row>
        <row r="46">
          <cell r="L46">
            <v>7748</v>
          </cell>
          <cell r="S46">
            <v>7749.66</v>
          </cell>
        </row>
        <row r="74">
          <cell r="L74">
            <v>2667</v>
          </cell>
          <cell r="S74">
            <v>2676.5200000000004</v>
          </cell>
        </row>
        <row r="78">
          <cell r="L78">
            <v>17176</v>
          </cell>
          <cell r="S78">
            <v>17167.96</v>
          </cell>
        </row>
        <row r="93">
          <cell r="L93">
            <v>532</v>
          </cell>
          <cell r="S93">
            <v>524.64</v>
          </cell>
        </row>
      </sheetData>
      <sheetData sheetId="1">
        <row r="27">
          <cell r="Q27">
            <v>5617.26</v>
          </cell>
          <cell r="S27">
            <v>5622</v>
          </cell>
        </row>
        <row r="36">
          <cell r="Q36">
            <v>5928.63</v>
          </cell>
          <cell r="S36">
            <v>5942</v>
          </cell>
        </row>
        <row r="47">
          <cell r="Q47">
            <v>3928.95</v>
          </cell>
          <cell r="S47">
            <v>3936</v>
          </cell>
        </row>
      </sheetData>
      <sheetData sheetId="2">
        <row r="2">
          <cell r="Q2">
            <v>10567.33</v>
          </cell>
          <cell r="S2">
            <v>10612</v>
          </cell>
        </row>
        <row r="8">
          <cell r="Q8">
            <v>1145.61</v>
          </cell>
          <cell r="S8">
            <v>1150</v>
          </cell>
        </row>
        <row r="18">
          <cell r="Q18">
            <v>2358.95</v>
          </cell>
          <cell r="S18">
            <v>2368</v>
          </cell>
        </row>
        <row r="69">
          <cell r="Q69">
            <v>69979.28</v>
          </cell>
          <cell r="S69">
            <v>69885</v>
          </cell>
        </row>
      </sheetData>
      <sheetData sheetId="3">
        <row r="8">
          <cell r="B8">
            <v>1525.1</v>
          </cell>
          <cell r="I8">
            <v>1504.04</v>
          </cell>
        </row>
        <row r="11">
          <cell r="B11">
            <v>1406.71</v>
          </cell>
          <cell r="I11">
            <v>1395.91</v>
          </cell>
        </row>
        <row r="14">
          <cell r="B14">
            <v>2243</v>
          </cell>
          <cell r="I14">
            <v>2235</v>
          </cell>
        </row>
        <row r="16">
          <cell r="B16">
            <v>7478.95</v>
          </cell>
          <cell r="I16">
            <v>7445</v>
          </cell>
        </row>
        <row r="17">
          <cell r="B17">
            <v>21650</v>
          </cell>
          <cell r="I17">
            <v>21295</v>
          </cell>
        </row>
      </sheetData>
      <sheetData sheetId="4">
        <row r="18">
          <cell r="AC18">
            <v>29.5195</v>
          </cell>
          <cell r="AE18">
            <v>29.724899052452447</v>
          </cell>
        </row>
        <row r="21">
          <cell r="AC21">
            <v>40.2469</v>
          </cell>
          <cell r="AE21">
            <v>40.33685117812722</v>
          </cell>
        </row>
      </sheetData>
      <sheetData sheetId="5">
        <row r="3">
          <cell r="D3">
            <v>40242</v>
          </cell>
          <cell r="L3">
            <v>436.9</v>
          </cell>
        </row>
        <row r="4">
          <cell r="D4">
            <v>40235</v>
          </cell>
          <cell r="L4">
            <v>434.1</v>
          </cell>
        </row>
        <row r="5">
          <cell r="D5">
            <v>40228</v>
          </cell>
          <cell r="L5">
            <v>432.4</v>
          </cell>
        </row>
      </sheetData>
      <sheetData sheetId="6">
        <row r="3"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4.95</v>
          </cell>
          <cell r="D8">
            <v>4.69</v>
          </cell>
          <cell r="E8">
            <v>6.19</v>
          </cell>
          <cell r="F8">
            <v>5.95</v>
          </cell>
        </row>
      </sheetData>
      <sheetData sheetId="10">
        <row r="4">
          <cell r="F4">
            <v>579.9</v>
          </cell>
          <cell r="G4">
            <v>424.7</v>
          </cell>
        </row>
        <row r="5">
          <cell r="F5">
            <v>576.6</v>
          </cell>
          <cell r="G5">
            <v>414.7</v>
          </cell>
        </row>
      </sheetData>
      <sheetData sheetId="11">
        <row r="2">
          <cell r="G2" t="str">
            <v>80,590</v>
          </cell>
          <cell r="J2">
            <v>80.28</v>
          </cell>
        </row>
        <row r="7">
          <cell r="G7" t="str">
            <v>82,410</v>
          </cell>
          <cell r="J7">
            <v>82.11</v>
          </cell>
        </row>
        <row r="12">
          <cell r="L12">
            <v>5264.50763</v>
          </cell>
          <cell r="M12">
            <v>5229.010431250001</v>
          </cell>
        </row>
        <row r="14">
          <cell r="G14" t="str">
            <v>365,750</v>
          </cell>
          <cell r="J14">
            <v>365.25</v>
          </cell>
        </row>
        <row r="15">
          <cell r="G15" t="str">
            <v>79,120</v>
          </cell>
          <cell r="J15">
            <v>78.77000000000001</v>
          </cell>
        </row>
        <row r="23">
          <cell r="G23" t="str">
            <v>19,570</v>
          </cell>
          <cell r="J23">
            <v>19.27</v>
          </cell>
        </row>
        <row r="32">
          <cell r="G32" t="str">
            <v>1116,500</v>
          </cell>
          <cell r="J32">
            <v>1108.2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3" sqref="H3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40249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40248</v>
      </c>
      <c r="F4" s="9">
        <f ca="1">TODAY()</f>
        <v>40249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1504.04</v>
      </c>
      <c r="F6" s="15">
        <f>'[1]инд-обновл'!B8</f>
        <v>1525.1</v>
      </c>
      <c r="G6" s="16">
        <f>IF(ISERROR(F6/E6-1),"н/д",F6/E6-1)</f>
        <v>0.014002287173213501</v>
      </c>
      <c r="H6" s="16">
        <f>IF(ISERROR(F6/D6-1),"н/д",F6/D6-1)</f>
        <v>0.06501396648044677</v>
      </c>
      <c r="I6" s="16">
        <f>IF(ISERROR(F6/C6-1),"н/д",F6/C6-1)</f>
        <v>0.055651692392884256</v>
      </c>
      <c r="J6" s="16">
        <f>IF(ISERROR(F6/B6-1),"н/д",F6/B6-1)</f>
        <v>1.4055205047318609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1395.91</v>
      </c>
      <c r="F7" s="15">
        <f>'[1]инд-обновл'!B11</f>
        <v>1406.71</v>
      </c>
      <c r="G7" s="16">
        <f>IF(ISERROR(F7/E7-1),"н/д",F7/E7-1)</f>
        <v>0.0077368884813491245</v>
      </c>
      <c r="H7" s="16">
        <f>IF(ISERROR(F7/D7-1),"н/д",F7/D7-1)</f>
        <v>0.0389290989660267</v>
      </c>
      <c r="I7" s="16">
        <f>IF(ISERROR(F7/C7-1),"н/д",F7/C7-1)</f>
        <v>0.026795620437956247</v>
      </c>
      <c r="J7" s="16">
        <f>IF(ISERROR(F7/B7-1),"н/д",F7/B7-1)</f>
        <v>1.1979843749999999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10567.33</v>
      </c>
      <c r="F9" s="15">
        <f>'[1]СевАм-индексы'!S2</f>
        <v>10612</v>
      </c>
      <c r="G9" s="16">
        <f aca="true" t="shared" si="0" ref="G9:G15">IF(ISERROR(F9/E9-1),"н/д",F9/E9-1)</f>
        <v>0.004227179429430183</v>
      </c>
      <c r="H9" s="16">
        <f aca="true" t="shared" si="1" ref="H9:H15">IF(ISERROR(F9/D9-1),"н/д",F9/D9-1)</f>
        <v>0.02779661016949153</v>
      </c>
      <c r="I9" s="16">
        <f aca="true" t="shared" si="2" ref="I9:I15">IF(ISERROR(F9/C9-1),"н/д",F9/C9-1)</f>
        <v>-0.0005650781691467488</v>
      </c>
      <c r="J9" s="16">
        <f aca="true" t="shared" si="3" ref="J9:J15">IF(ISERROR(F9/B9-1),"н/д",F9/B9-1)</f>
        <v>0.17454344216934148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2358.95</v>
      </c>
      <c r="F10" s="15">
        <f>'[1]СевАм-индексы'!S18</f>
        <v>2368</v>
      </c>
      <c r="G10" s="16">
        <f t="shared" si="0"/>
        <v>0.003836452659021994</v>
      </c>
      <c r="H10" s="16">
        <f t="shared" si="1"/>
        <v>0.05808757819481669</v>
      </c>
      <c r="I10" s="16">
        <f t="shared" si="2"/>
        <v>0.022011221406991854</v>
      </c>
      <c r="J10" s="16">
        <f t="shared" si="3"/>
        <v>0.4509803921568627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1145.61</v>
      </c>
      <c r="F11" s="15">
        <f>'[1]СевАм-индексы'!S8</f>
        <v>1150</v>
      </c>
      <c r="G11" s="16">
        <f t="shared" si="0"/>
        <v>0.0038320196227337178</v>
      </c>
      <c r="H11" s="16">
        <f t="shared" si="1"/>
        <v>0.04166666666666674</v>
      </c>
      <c r="I11" s="16">
        <f t="shared" si="2"/>
        <v>0.004366812227074135</v>
      </c>
      <c r="J11" s="16">
        <f t="shared" si="3"/>
        <v>0.23390557939914158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3928.95</v>
      </c>
      <c r="F12" s="15">
        <f>'[1]евр-индексы'!S47</f>
        <v>3936</v>
      </c>
      <c r="G12" s="16">
        <f t="shared" si="0"/>
        <v>0.0017943725422824297</v>
      </c>
      <c r="H12" s="16">
        <f t="shared" si="1"/>
        <v>0.051562917445898915</v>
      </c>
      <c r="I12" s="16">
        <f t="shared" si="2"/>
        <v>-0.036002939015429836</v>
      </c>
      <c r="J12" s="16">
        <f t="shared" si="3"/>
        <v>0.17492537313432832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5928.63</v>
      </c>
      <c r="F13" s="15">
        <f>'[1]евр-индексы'!S36</f>
        <v>5942</v>
      </c>
      <c r="G13" s="16">
        <f t="shared" si="0"/>
        <v>0.00225515844301305</v>
      </c>
      <c r="H13" s="16">
        <f t="shared" si="1"/>
        <v>0.04871161313095662</v>
      </c>
      <c r="I13" s="16">
        <f t="shared" si="2"/>
        <v>-0.023821258419582714</v>
      </c>
      <c r="J13" s="16">
        <f t="shared" si="3"/>
        <v>0.19485220189020702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5617.26</v>
      </c>
      <c r="F14" s="15">
        <f>'[1]евр-индексы'!S27</f>
        <v>5622</v>
      </c>
      <c r="G14" s="16">
        <f t="shared" si="0"/>
        <v>0.0008438277736833033</v>
      </c>
      <c r="H14" s="16">
        <f t="shared" si="1"/>
        <v>0.044787214272440146</v>
      </c>
      <c r="I14" s="16">
        <f t="shared" si="2"/>
        <v>0.0066248880931065735</v>
      </c>
      <c r="J14" s="16">
        <f t="shared" si="3"/>
        <v>0.23235423060061366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10664.95</v>
      </c>
      <c r="F15" s="15">
        <f>'[1]азия-индексы'!L10</f>
        <v>10751</v>
      </c>
      <c r="G15" s="16">
        <f t="shared" si="0"/>
        <v>0.008068486021969079</v>
      </c>
      <c r="H15" s="16">
        <f t="shared" si="1"/>
        <v>0.05692095949665754</v>
      </c>
      <c r="I15" s="16">
        <f t="shared" si="2"/>
        <v>-0.004352657899611034</v>
      </c>
      <c r="J15" s="16">
        <f t="shared" si="3"/>
        <v>0.18887537321685288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7749.66</v>
      </c>
      <c r="F17" s="15">
        <f>'[1]азия-индексы'!L46</f>
        <v>7748</v>
      </c>
      <c r="G17" s="16">
        <f aca="true" t="shared" si="4" ref="G17:G22">IF(ISERROR(F17/E17-1),"н/д",F17/E17-1)</f>
        <v>-0.00021420294567764397</v>
      </c>
      <c r="H17" s="16">
        <f aca="true" t="shared" si="5" ref="H17:H22">IF(ISERROR(F17/D17-1),"н/д",F17/D17-1)</f>
        <v>0.022433359725521296</v>
      </c>
      <c r="I17" s="16">
        <f aca="true" t="shared" si="6" ref="I17:I22">IF(ISERROR(F17/C17-1),"н/д",F17/C17-1)</f>
        <v>-0.06919750120134549</v>
      </c>
      <c r="J17" s="16">
        <f aca="true" t="shared" si="7" ref="J17:J22">IF(ISERROR(F17/B17-1),"н/д",F17/B17-1)</f>
        <v>0.6492124308216263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524.64</v>
      </c>
      <c r="F18" s="15">
        <f>'[1]азия-индексы'!L93</f>
        <v>532</v>
      </c>
      <c r="G18" s="16">
        <f t="shared" si="4"/>
        <v>0.014028667276608786</v>
      </c>
      <c r="H18" s="16">
        <f t="shared" si="5"/>
        <v>0.05765407554671964</v>
      </c>
      <c r="I18" s="16">
        <f t="shared" si="6"/>
        <v>0.03300970873786402</v>
      </c>
      <c r="J18" s="16">
        <f t="shared" si="7"/>
        <v>0.6996805111821087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17167.96</v>
      </c>
      <c r="F19" s="15">
        <f>'[1]азия-индексы'!L78</f>
        <v>17176</v>
      </c>
      <c r="G19" s="16">
        <f t="shared" si="4"/>
        <v>0.00046831423185977883</v>
      </c>
      <c r="H19" s="16">
        <f t="shared" si="5"/>
        <v>0.04540474741326839</v>
      </c>
      <c r="I19" s="16">
        <f t="shared" si="6"/>
        <v>-0.022034959858794</v>
      </c>
      <c r="J19" s="16">
        <f t="shared" si="7"/>
        <v>0.7344239119458751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2676.5200000000004</v>
      </c>
      <c r="F20" s="15">
        <f>'[1]азия-индексы'!L74</f>
        <v>2667</v>
      </c>
      <c r="G20" s="16">
        <f t="shared" si="4"/>
        <v>-0.00355685741186329</v>
      </c>
      <c r="H20" s="16">
        <f t="shared" si="5"/>
        <v>0.043835616438356206</v>
      </c>
      <c r="I20" s="16">
        <f t="shared" si="6"/>
        <v>0.015226494099733534</v>
      </c>
      <c r="J20" s="16">
        <f t="shared" si="7"/>
        <v>0.8559498956158664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1163.46</v>
      </c>
      <c r="F21" s="15">
        <f>'[1]азия-индексы'!L38</f>
        <v>1147</v>
      </c>
      <c r="G21" s="16">
        <f t="shared" si="4"/>
        <v>-0.014147456723909713</v>
      </c>
      <c r="H21" s="16">
        <f t="shared" si="5"/>
        <v>-0.03206751054852319</v>
      </c>
      <c r="I21" s="16">
        <f t="shared" si="6"/>
        <v>-0.03613445378151259</v>
      </c>
      <c r="J21" s="16">
        <f t="shared" si="7"/>
        <v>1.0087565674255692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69979.28</v>
      </c>
      <c r="F22" s="15">
        <f>'[1]СевАм-индексы'!S69</f>
        <v>69885</v>
      </c>
      <c r="G22" s="16">
        <f t="shared" si="4"/>
        <v>-0.0013472559306125786</v>
      </c>
      <c r="H22" s="16">
        <f t="shared" si="5"/>
        <v>0.05085484865344414</v>
      </c>
      <c r="I22" s="16">
        <f t="shared" si="6"/>
        <v>-0.005379787370308642</v>
      </c>
      <c r="J22" s="16">
        <f t="shared" si="7"/>
        <v>0.7365321538614451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80.28</v>
      </c>
      <c r="F24" s="21" t="str">
        <f>'[1]сырье'!G2</f>
        <v>80,590</v>
      </c>
      <c r="G24" s="16">
        <f aca="true" t="shared" si="8" ref="G24:G33">IF(ISERROR(F24/E24-1),"н/д",F24/E24-1)</f>
        <v>0.0038614848031888194</v>
      </c>
      <c r="H24" s="16">
        <f aca="true" t="shared" si="9" ref="H24:H33">IF(ISERROR(F24/D24-1),"н/д",F24/D24-1)</f>
        <v>0.02924648786717765</v>
      </c>
      <c r="I24" s="16">
        <f aca="true" t="shared" si="10" ref="I24:I33">IF(ISERROR(F24/C24-1),"н/д",F24/C24-1)</f>
        <v>-0.01875076098867634</v>
      </c>
      <c r="J24" s="16">
        <f aca="true" t="shared" si="11" ref="J24:J33">IF(ISERROR(F24/B24-1),"н/д",F24/B24-1)</f>
        <v>0.7150457544158331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82.11</v>
      </c>
      <c r="F25" s="21" t="str">
        <f>'[1]сырье'!G7</f>
        <v>82,410</v>
      </c>
      <c r="G25" s="16">
        <f t="shared" si="8"/>
        <v>0.003653635367190322</v>
      </c>
      <c r="H25" s="16">
        <f t="shared" si="9"/>
        <v>0.02499999999999991</v>
      </c>
      <c r="I25" s="16">
        <f t="shared" si="10"/>
        <v>-0.013880579155199246</v>
      </c>
      <c r="J25" s="16">
        <f t="shared" si="11"/>
        <v>0.778377211911955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1108.2</v>
      </c>
      <c r="F26" s="21" t="str">
        <f>'[1]сырье'!G32</f>
        <v>1116,500</v>
      </c>
      <c r="G26" s="16">
        <f t="shared" si="8"/>
        <v>0.007489622811766683</v>
      </c>
      <c r="H26" s="16">
        <f t="shared" si="9"/>
        <v>-0.004191937210132002</v>
      </c>
      <c r="I26" s="16">
        <f t="shared" si="10"/>
        <v>-0.03299844101853444</v>
      </c>
      <c r="J26" s="16">
        <f t="shared" si="11"/>
        <v>0.27309007981755995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7445</v>
      </c>
      <c r="F27" s="21">
        <f>'[1]инд-обновл'!B16</f>
        <v>7478.95</v>
      </c>
      <c r="G27" s="16">
        <f t="shared" si="8"/>
        <v>0.004560107454667506</v>
      </c>
      <c r="H27" s="16">
        <f t="shared" si="9"/>
        <v>0.004708553312107844</v>
      </c>
      <c r="I27" s="16">
        <f t="shared" si="10"/>
        <v>-0.02517309517106181</v>
      </c>
      <c r="J27" s="16">
        <f t="shared" si="11"/>
        <v>1.4361400651465797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21295</v>
      </c>
      <c r="F28" s="21">
        <f>'[1]инд-обновл'!B17</f>
        <v>21650</v>
      </c>
      <c r="G28" s="16">
        <f t="shared" si="8"/>
        <v>0.016670579948344644</v>
      </c>
      <c r="H28" s="16">
        <f t="shared" si="9"/>
        <v>0</v>
      </c>
      <c r="I28" s="16">
        <f t="shared" si="10"/>
        <v>0.18009375340673706</v>
      </c>
      <c r="J28" s="16">
        <f t="shared" si="11"/>
        <v>0.7033831628638867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2235</v>
      </c>
      <c r="F29" s="21">
        <f>'[1]инд-обновл'!B14</f>
        <v>2243</v>
      </c>
      <c r="G29" s="16">
        <f t="shared" si="8"/>
        <v>0.0035794183445190253</v>
      </c>
      <c r="H29" s="16">
        <f t="shared" si="9"/>
        <v>0.048866027589431926</v>
      </c>
      <c r="I29" s="16">
        <f t="shared" si="10"/>
        <v>-0.04563344325071805</v>
      </c>
      <c r="J29" s="16">
        <f t="shared" si="11"/>
        <v>0.5003344481605352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78.77000000000001</v>
      </c>
      <c r="F30" s="21" t="str">
        <f>'[1]сырье'!G15</f>
        <v>79,120</v>
      </c>
      <c r="G30" s="16">
        <f t="shared" si="8"/>
        <v>0.004443315983242213</v>
      </c>
      <c r="H30" s="16">
        <f t="shared" si="9"/>
        <v>-0.04892414953720392</v>
      </c>
      <c r="I30" s="16">
        <f t="shared" si="10"/>
        <v>0.0816131237183868</v>
      </c>
      <c r="J30" s="16">
        <f t="shared" si="11"/>
        <v>0.6548839154988497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19.27</v>
      </c>
      <c r="F31" s="21" t="str">
        <f>'[1]сырье'!G23</f>
        <v>19,570</v>
      </c>
      <c r="G31" s="16">
        <f t="shared" si="8"/>
        <v>0.015568240788790932</v>
      </c>
      <c r="H31" s="16">
        <f t="shared" si="9"/>
        <v>-0.18117154811715475</v>
      </c>
      <c r="I31" s="16">
        <f t="shared" si="10"/>
        <v>-0.2891391209589539</v>
      </c>
      <c r="J31" s="16">
        <f t="shared" si="11"/>
        <v>0.7318584070796459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365.25</v>
      </c>
      <c r="F32" s="21" t="str">
        <f>'[1]сырье'!G14</f>
        <v>365,750</v>
      </c>
      <c r="G32" s="16">
        <f t="shared" si="8"/>
        <v>0.001368925393566034</v>
      </c>
      <c r="H32" s="16">
        <f t="shared" si="9"/>
        <v>-0.06577266922094505</v>
      </c>
      <c r="I32" s="16">
        <f t="shared" si="10"/>
        <v>-0.1368731563421829</v>
      </c>
      <c r="J32" s="16">
        <f t="shared" si="11"/>
        <v>-0.0681528662420382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5229.010431250001</v>
      </c>
      <c r="F33" s="21">
        <f>'[1]сырье'!L12</f>
        <v>5264.50763</v>
      </c>
      <c r="G33" s="16">
        <f t="shared" si="8"/>
        <v>0.006788511749347137</v>
      </c>
      <c r="H33" s="16">
        <f t="shared" si="9"/>
        <v>-0.087228916310222</v>
      </c>
      <c r="I33" s="16">
        <f t="shared" si="10"/>
        <v>-0.17556312347507974</v>
      </c>
      <c r="J33" s="16">
        <f t="shared" si="11"/>
        <v>-0.18846516471150443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40248</v>
      </c>
      <c r="F35" s="24">
        <f ca="1">TODAY()</f>
        <v>40249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576.6</v>
      </c>
      <c r="F37" s="26">
        <f>'[1]остатки средств на кс'!F4</f>
        <v>579.9</v>
      </c>
      <c r="G37" s="16">
        <f aca="true" t="shared" si="12" ref="G37:G43">IF(ISERROR(F37/E37-1),"н/д",F37/E37-1)</f>
        <v>0.00572320499479706</v>
      </c>
      <c r="H37" s="16">
        <f aca="true" t="shared" si="13" ref="H37:H43">IF(ISERROR(F37/D37-1),"н/д",F37/D37-1)</f>
        <v>0.04467663484056916</v>
      </c>
      <c r="I37" s="16">
        <f aca="true" t="shared" si="14" ref="I37:I43">IF(ISERROR(F37/C37-1),"н/д",F37/C37-1)</f>
        <v>-0.3555950661184576</v>
      </c>
      <c r="J37" s="16">
        <f aca="true" t="shared" si="15" ref="J37:J43">IF(ISERROR(F37/B37-1),"н/д",F37/B37-1)</f>
        <v>-0.435675360062281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414.7</v>
      </c>
      <c r="F38" s="26">
        <f>'[1]остатки средств на кс'!G4</f>
        <v>424.7</v>
      </c>
      <c r="G38" s="16">
        <f t="shared" si="12"/>
        <v>0.024113817217265465</v>
      </c>
      <c r="H38" s="16">
        <f t="shared" si="13"/>
        <v>0.08066157760814252</v>
      </c>
      <c r="I38" s="16">
        <f t="shared" si="14"/>
        <v>-0.3617373008716561</v>
      </c>
      <c r="J38" s="16">
        <f t="shared" si="15"/>
        <v>-0.4709106764669242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4.95</v>
      </c>
      <c r="F39" s="21">
        <f>'[1]ратес-сбр'!D8</f>
        <v>4.69</v>
      </c>
      <c r="G39" s="16">
        <f t="shared" si="12"/>
        <v>-0.05252525252525253</v>
      </c>
      <c r="H39" s="16">
        <f t="shared" si="13"/>
        <v>-0.14259597806215707</v>
      </c>
      <c r="I39" s="16">
        <f t="shared" si="14"/>
        <v>-0.4224137931034482</v>
      </c>
      <c r="J39" s="16">
        <f t="shared" si="15"/>
        <v>-0.7012738853503184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6.19</v>
      </c>
      <c r="F40" s="21">
        <f>'[1]ратес-сбр'!F8</f>
        <v>5.95</v>
      </c>
      <c r="G40" s="16">
        <f t="shared" si="12"/>
        <v>-0.03877221324717284</v>
      </c>
      <c r="H40" s="16">
        <f t="shared" si="13"/>
        <v>-0.1158989598811293</v>
      </c>
      <c r="I40" s="16">
        <f t="shared" si="14"/>
        <v>-0.46105072463768115</v>
      </c>
      <c r="J40" s="16">
        <f t="shared" si="15"/>
        <v>-0.724537037037037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0.256</v>
      </c>
      <c r="F41" s="30">
        <v>0.256</v>
      </c>
      <c r="G41" s="16">
        <f t="shared" si="12"/>
        <v>0</v>
      </c>
      <c r="H41" s="16">
        <f t="shared" si="13"/>
        <v>0.015873015873015817</v>
      </c>
      <c r="I41" s="16">
        <f t="shared" si="14"/>
        <v>0.02400000000000002</v>
      </c>
      <c r="J41" s="16">
        <f t="shared" si="15"/>
        <v>-0.8171428571428572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29.724899052452447</v>
      </c>
      <c r="F42" s="26">
        <f>'[1]курсы валют'!AC18</f>
        <v>29.5195</v>
      </c>
      <c r="G42" s="16">
        <f t="shared" si="12"/>
        <v>-0.006909999999999972</v>
      </c>
      <c r="H42" s="16">
        <f t="shared" si="13"/>
        <v>-0.014373956594323833</v>
      </c>
      <c r="I42" s="16">
        <f t="shared" si="14"/>
        <v>-0.022533112582781456</v>
      </c>
      <c r="J42" s="16">
        <f t="shared" si="15"/>
        <v>0.0040646258503402866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40.33685117812722</v>
      </c>
      <c r="F43" s="26">
        <f>'[1]курсы валют'!AC21</f>
        <v>40.2469</v>
      </c>
      <c r="G43" s="16">
        <f t="shared" si="12"/>
        <v>-0.0022299999999999542</v>
      </c>
      <c r="H43" s="16">
        <f t="shared" si="13"/>
        <v>-0.013556372549019646</v>
      </c>
      <c r="I43" s="16">
        <f t="shared" si="14"/>
        <v>-0.07478390804597712</v>
      </c>
      <c r="J43" s="16">
        <f t="shared" si="15"/>
        <v>-0.027852657004830972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40228</v>
      </c>
      <c r="E44" s="32">
        <f>'[1]ЗВР-cbr'!D4</f>
        <v>40235</v>
      </c>
      <c r="F44" s="32">
        <f>'[1]ЗВР-cbr'!D3</f>
        <v>40242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432.4</v>
      </c>
      <c r="E45" s="26">
        <f>'[1]ЗВР-cbr'!L4</f>
        <v>434.1</v>
      </c>
      <c r="F45" s="26">
        <f>'[1]ЗВР-cbr'!L3</f>
        <v>436.9</v>
      </c>
      <c r="G45" s="16">
        <f>IF(ISERROR(F45/E45-1),"н/д",F45/E45-1)</f>
        <v>0.006450126698917202</v>
      </c>
      <c r="H45" s="16">
        <f>IF(ISERROR(F45/D45-1),"н/д",F45/D45-1)</f>
        <v>0.01040703052728964</v>
      </c>
      <c r="I45" s="16">
        <f>IF(ISERROR(F45/C45-1),"н/д",F45/C45-1)</f>
        <v>-0.0018277358921635622</v>
      </c>
      <c r="J45" s="16">
        <f>IF(ISERROR(F45/B45-1),"н/д",F45/B45-1)</f>
        <v>0.0255868544600939</v>
      </c>
    </row>
    <row r="46" spans="1:10" ht="18.75">
      <c r="A46" s="35"/>
      <c r="B46" s="32">
        <v>39814</v>
      </c>
      <c r="C46" s="32">
        <v>40179</v>
      </c>
      <c r="D46" s="32">
        <v>40233</v>
      </c>
      <c r="E46" s="32">
        <v>40238</v>
      </c>
      <c r="F46" s="32">
        <v>40246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2.4</v>
      </c>
      <c r="E47" s="36">
        <v>2.5</v>
      </c>
      <c r="F47" s="36">
        <v>2.7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f>'[1]M2'!I3</f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f>'[1]M2'!I4</f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2010-03-12T10:22:10Z</cp:lastPrinted>
  <dcterms:created xsi:type="dcterms:W3CDTF">2010-03-12T10:21:19Z</dcterms:created>
  <dcterms:modified xsi:type="dcterms:W3CDTF">2010-03-12T10:23:24Z</dcterms:modified>
  <cp:category/>
  <cp:version/>
  <cp:contentType/>
  <cp:contentStatus/>
</cp:coreProperties>
</file>