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<sst xmlns="http://schemas.openxmlformats.org/spreadsheetml/2006/main" count="81" uniqueCount="74">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</sst>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10722</v>
          </cell>
          <cell r="S10">
            <v>10751.98</v>
          </cell>
        </row>
        <row r="38">
          <cell r="L38">
            <v>1143</v>
          </cell>
          <cell r="S38">
            <v>1135.37</v>
          </cell>
        </row>
        <row r="46">
          <cell r="L46">
            <v>7696</v>
          </cell>
          <cell r="S46">
            <v>7634.92</v>
          </cell>
        </row>
        <row r="74">
          <cell r="L74">
            <v>2670</v>
          </cell>
          <cell r="S74">
            <v>2666.51</v>
          </cell>
        </row>
        <row r="78">
          <cell r="L78">
            <v>17394</v>
          </cell>
          <cell r="S78">
            <v>17164.99</v>
          </cell>
        </row>
        <row r="93">
          <cell r="L93">
            <v>516</v>
          </cell>
          <cell r="S93">
            <v>531.86</v>
          </cell>
        </row>
      </sheetData>
      <sheetData sheetId="1">
        <row r="27">
          <cell r="Q27">
            <v>5593.85</v>
          </cell>
          <cell r="S27">
            <v>5630</v>
          </cell>
        </row>
        <row r="36">
          <cell r="Q36">
            <v>5903.56</v>
          </cell>
          <cell r="S36">
            <v>5940</v>
          </cell>
        </row>
        <row r="47">
          <cell r="Q47">
            <v>3890.91</v>
          </cell>
          <cell r="S47">
            <v>3920</v>
          </cell>
        </row>
      </sheetData>
      <sheetData sheetId="2">
        <row r="2">
          <cell r="Q2">
            <v>10624.69</v>
          </cell>
          <cell r="S2">
            <v>10642</v>
          </cell>
        </row>
        <row r="8">
          <cell r="Q8">
            <v>1149.99</v>
          </cell>
          <cell r="S8">
            <v>1151</v>
          </cell>
        </row>
        <row r="18">
          <cell r="Q18">
            <v>2367.66</v>
          </cell>
          <cell r="S18">
            <v>2362</v>
          </cell>
        </row>
        <row r="69">
          <cell r="Q69">
            <v>69341.38</v>
          </cell>
          <cell r="S69">
            <v>69024</v>
          </cell>
        </row>
      </sheetData>
      <sheetData sheetId="3">
        <row r="8">
          <cell r="B8">
            <v>1527.93</v>
          </cell>
          <cell r="I8">
            <v>1514.4</v>
          </cell>
        </row>
        <row r="11">
          <cell r="B11">
            <v>1412.97</v>
          </cell>
          <cell r="I11">
            <v>1400.19</v>
          </cell>
        </row>
        <row r="14">
          <cell r="B14">
            <v>2250</v>
          </cell>
          <cell r="I14">
            <v>2227</v>
          </cell>
        </row>
        <row r="16">
          <cell r="B16">
            <v>7376.66</v>
          </cell>
          <cell r="I16">
            <v>7308.32</v>
          </cell>
        </row>
        <row r="17">
          <cell r="B17">
            <v>21949.3</v>
          </cell>
          <cell r="I17">
            <v>21500</v>
          </cell>
        </row>
      </sheetData>
      <sheetData sheetId="4">
        <row r="18">
          <cell r="AC18">
            <v>29.3353</v>
          </cell>
          <cell r="AE18">
            <v>29.389670891148626</v>
          </cell>
        </row>
        <row r="21">
          <cell r="AC21">
            <v>40.3272</v>
          </cell>
          <cell r="AE21">
            <v>40.26117167844734</v>
          </cell>
        </row>
      </sheetData>
      <sheetData sheetId="5">
        <row r="3">
          <cell r="D3">
            <v>40242</v>
          </cell>
          <cell r="L3">
            <v>436.9</v>
          </cell>
        </row>
        <row r="4">
          <cell r="D4">
            <v>40235</v>
          </cell>
          <cell r="L4">
            <v>434.1</v>
          </cell>
        </row>
        <row r="5">
          <cell r="D5">
            <v>40228</v>
          </cell>
          <cell r="L5">
            <v>432.4</v>
          </cell>
        </row>
      </sheetData>
      <sheetData sheetId="6">
        <row r="3"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4.71</v>
          </cell>
          <cell r="D8">
            <v>4.72</v>
          </cell>
          <cell r="E8">
            <v>5.95</v>
          </cell>
          <cell r="F8">
            <v>5.91</v>
          </cell>
        </row>
      </sheetData>
      <sheetData sheetId="10">
        <row r="4">
          <cell r="F4">
            <v>475.4</v>
          </cell>
          <cell r="G4">
            <v>330.6</v>
          </cell>
        </row>
        <row r="5">
          <cell r="F5">
            <v>532.5</v>
          </cell>
          <cell r="G5">
            <v>384.8</v>
          </cell>
        </row>
      </sheetData>
      <sheetData sheetId="11">
        <row r="2">
          <cell r="G2" t="str">
            <v>77,600</v>
          </cell>
          <cell r="J2">
            <v>77.89</v>
          </cell>
        </row>
        <row r="7">
          <cell r="G7" t="str">
            <v>79,560</v>
          </cell>
          <cell r="J7">
            <v>79.8</v>
          </cell>
        </row>
        <row r="12">
          <cell r="L12">
            <v>5212.66279525</v>
          </cell>
          <cell r="M12">
            <v>5201.80873425</v>
          </cell>
        </row>
        <row r="14">
          <cell r="G14" t="str">
            <v>363,750</v>
          </cell>
          <cell r="J14">
            <v>363.25</v>
          </cell>
        </row>
        <row r="15">
          <cell r="G15" t="str">
            <v>80,690</v>
          </cell>
          <cell r="J15">
            <v>80.75999999999999</v>
          </cell>
        </row>
        <row r="23">
          <cell r="G23" t="str">
            <v>19,300</v>
          </cell>
          <cell r="J23">
            <v>19.39</v>
          </cell>
        </row>
        <row r="32">
          <cell r="G32" t="str">
            <v>1112,200</v>
          </cell>
          <cell r="J32">
            <v>1105.4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J10" sqref="J10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40253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40252</v>
      </c>
      <c r="F4" s="9">
        <f ca="1">TODAY()</f>
        <v>40253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1514.4</v>
      </c>
      <c r="F6" s="15">
        <f>'[1]инд-обновл'!B8</f>
        <v>1527.93</v>
      </c>
      <c r="G6" s="16">
        <f>IF(ISERROR(F6/E6-1),"н/д",F6/E6-1)</f>
        <v>0.008934231378763924</v>
      </c>
      <c r="H6" s="16">
        <f>IF(ISERROR(F6/D6-1),"н/д",F6/D6-1)</f>
        <v>0.06699022346368722</v>
      </c>
      <c r="I6" s="16">
        <f>IF(ISERROR(F6/C6-1),"н/д",F6/C6-1)</f>
        <v>0.05761057659029567</v>
      </c>
      <c r="J6" s="16">
        <f>IF(ISERROR(F6/B6-1),"н/д",F6/B6-1)</f>
        <v>1.4099842271293377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1400.19</v>
      </c>
      <c r="F7" s="15">
        <f>'[1]инд-обновл'!B11</f>
        <v>1412.97</v>
      </c>
      <c r="G7" s="16">
        <f>IF(ISERROR(F7/E7-1),"н/д",F7/E7-1)</f>
        <v>0.00912733271913102</v>
      </c>
      <c r="H7" s="16">
        <f>IF(ISERROR(F7/D7-1),"н/д",F7/D7-1)</f>
        <v>0.04355243722304292</v>
      </c>
      <c r="I7" s="16">
        <f>IF(ISERROR(F7/C7-1),"н/д",F7/C7-1)</f>
        <v>0.0313649635036497</v>
      </c>
      <c r="J7" s="16">
        <f>IF(ISERROR(F7/B7-1),"н/д",F7/B7-1)</f>
        <v>1.207765625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10624.69</v>
      </c>
      <c r="F9" s="15">
        <f>'[1]СевАм-индексы'!S2</f>
        <v>10642</v>
      </c>
      <c r="G9" s="16">
        <f aca="true" t="shared" si="0" ref="G9:G15">IF(ISERROR(F9/E9-1),"н/д",F9/E9-1)</f>
        <v>0.0016292240055943985</v>
      </c>
      <c r="H9" s="16">
        <f aca="true" t="shared" si="1" ref="H9:H15">IF(ISERROR(F9/D9-1),"н/д",F9/D9-1)</f>
        <v>0.03070217917675544</v>
      </c>
      <c r="I9" s="16">
        <f aca="true" t="shared" si="2" ref="I9:I15">IF(ISERROR(F9/C9-1),"н/д",F9/C9-1)</f>
        <v>0.002260312676586995</v>
      </c>
      <c r="J9" s="16">
        <f aca="true" t="shared" si="3" ref="J9:J15">IF(ISERROR(F9/B9-1),"н/д",F9/B9-1)</f>
        <v>0.177863862755949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2367.66</v>
      </c>
      <c r="F10" s="15">
        <f>'[1]СевАм-индексы'!S18</f>
        <v>2362</v>
      </c>
      <c r="G10" s="16">
        <f t="shared" si="0"/>
        <v>-0.00239054593987309</v>
      </c>
      <c r="H10" s="16">
        <f t="shared" si="1"/>
        <v>0.05540661304736383</v>
      </c>
      <c r="I10" s="16">
        <f t="shared" si="2"/>
        <v>0.019421665947345623</v>
      </c>
      <c r="J10" s="16">
        <f t="shared" si="3"/>
        <v>0.4473039215686274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1149.99</v>
      </c>
      <c r="F11" s="15">
        <f>'[1]СевАм-индексы'!S8</f>
        <v>1151</v>
      </c>
      <c r="G11" s="16">
        <f t="shared" si="0"/>
        <v>0.0008782685066826001</v>
      </c>
      <c r="H11" s="16">
        <f t="shared" si="1"/>
        <v>0.042572463768115965</v>
      </c>
      <c r="I11" s="16">
        <f t="shared" si="2"/>
        <v>0.005240174672489051</v>
      </c>
      <c r="J11" s="16">
        <f t="shared" si="3"/>
        <v>0.23497854077253222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3890.91</v>
      </c>
      <c r="F12" s="15">
        <f>'[1]евр-индексы'!S47</f>
        <v>3920</v>
      </c>
      <c r="G12" s="16">
        <f t="shared" si="0"/>
        <v>0.007476400122336413</v>
      </c>
      <c r="H12" s="16">
        <f t="shared" si="1"/>
        <v>0.047288271440021346</v>
      </c>
      <c r="I12" s="16">
        <f t="shared" si="2"/>
        <v>-0.039921626255204457</v>
      </c>
      <c r="J12" s="16">
        <f t="shared" si="3"/>
        <v>0.17014925373134338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5903.56</v>
      </c>
      <c r="F13" s="15">
        <f>'[1]евр-индексы'!S36</f>
        <v>5940</v>
      </c>
      <c r="G13" s="16">
        <f t="shared" si="0"/>
        <v>0.006172546734512618</v>
      </c>
      <c r="H13" s="16">
        <f t="shared" si="1"/>
        <v>0.048358630427109084</v>
      </c>
      <c r="I13" s="16">
        <f t="shared" si="2"/>
        <v>-0.02414982750123218</v>
      </c>
      <c r="J13" s="16">
        <f t="shared" si="3"/>
        <v>0.19445003016287954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5593.85</v>
      </c>
      <c r="F14" s="15">
        <f>'[1]евр-индексы'!S27</f>
        <v>5630</v>
      </c>
      <c r="G14" s="16">
        <f t="shared" si="0"/>
        <v>0.006462454302492926</v>
      </c>
      <c r="H14" s="16">
        <f t="shared" si="1"/>
        <v>0.046273926779409</v>
      </c>
      <c r="I14" s="16">
        <f t="shared" si="2"/>
        <v>0.008057296329453845</v>
      </c>
      <c r="J14" s="16">
        <f t="shared" si="3"/>
        <v>0.2341078474353353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10751.98</v>
      </c>
      <c r="F15" s="15">
        <f>'[1]азия-индексы'!L10</f>
        <v>10722</v>
      </c>
      <c r="G15" s="16">
        <f t="shared" si="0"/>
        <v>-0.0027883236389948385</v>
      </c>
      <c r="H15" s="16">
        <f t="shared" si="1"/>
        <v>0.05406999606763674</v>
      </c>
      <c r="I15" s="16">
        <f t="shared" si="2"/>
        <v>-0.007038340433413559</v>
      </c>
      <c r="J15" s="16">
        <f t="shared" si="3"/>
        <v>0.18566847285192978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7634.92</v>
      </c>
      <c r="F17" s="15">
        <f>'[1]азия-индексы'!L46</f>
        <v>7696</v>
      </c>
      <c r="G17" s="16">
        <f aca="true" t="shared" si="4" ref="G17:G22">IF(ISERROR(F17/E17-1),"н/д",F17/E17-1)</f>
        <v>0.008000083825370874</v>
      </c>
      <c r="H17" s="16">
        <f aca="true" t="shared" si="5" ref="H17:H22">IF(ISERROR(F17/D17-1),"н/д",F17/D17-1)</f>
        <v>0.015571390868303059</v>
      </c>
      <c r="I17" s="16">
        <f aca="true" t="shared" si="6" ref="I17:I22">IF(ISERROR(F17/C17-1),"н/д",F17/C17-1)</f>
        <v>-0.07544449783757812</v>
      </c>
      <c r="J17" s="16">
        <f aca="true" t="shared" si="7" ref="J17:J22">IF(ISERROR(F17/B17-1),"н/д",F17/B17-1)</f>
        <v>0.6381438910174542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531.86</v>
      </c>
      <c r="F18" s="15">
        <f>'[1]азия-индексы'!L93</f>
        <v>516</v>
      </c>
      <c r="G18" s="16">
        <f t="shared" si="4"/>
        <v>-0.02981987741134884</v>
      </c>
      <c r="H18" s="16">
        <f t="shared" si="5"/>
        <v>0.025844930417495027</v>
      </c>
      <c r="I18" s="16">
        <f t="shared" si="6"/>
        <v>0.001941747572815622</v>
      </c>
      <c r="J18" s="16">
        <f t="shared" si="7"/>
        <v>0.6485623003194889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17164.99</v>
      </c>
      <c r="F19" s="15">
        <f>'[1]азия-индексы'!L78</f>
        <v>17394</v>
      </c>
      <c r="G19" s="16">
        <f t="shared" si="4"/>
        <v>0.013341691431221214</v>
      </c>
      <c r="H19" s="16">
        <f t="shared" si="5"/>
        <v>0.05867315885575164</v>
      </c>
      <c r="I19" s="16">
        <f t="shared" si="6"/>
        <v>-0.00962250185048108</v>
      </c>
      <c r="J19" s="16">
        <f t="shared" si="7"/>
        <v>0.7564374431990306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2666.51</v>
      </c>
      <c r="F20" s="15">
        <f>'[1]азия-индексы'!L74</f>
        <v>2670</v>
      </c>
      <c r="G20" s="16">
        <f t="shared" si="4"/>
        <v>0.0013088268935799174</v>
      </c>
      <c r="H20" s="16">
        <f t="shared" si="5"/>
        <v>0.045009784735812186</v>
      </c>
      <c r="I20" s="16">
        <f t="shared" si="6"/>
        <v>0.016368481157213566</v>
      </c>
      <c r="J20" s="16">
        <f t="shared" si="7"/>
        <v>0.8580375782881002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1135.37</v>
      </c>
      <c r="F21" s="15">
        <f>'[1]азия-индексы'!L38</f>
        <v>1143</v>
      </c>
      <c r="G21" s="16">
        <f t="shared" si="4"/>
        <v>0.0067202762095177615</v>
      </c>
      <c r="H21" s="16">
        <f t="shared" si="5"/>
        <v>-0.03544303797468351</v>
      </c>
      <c r="I21" s="16">
        <f t="shared" si="6"/>
        <v>-0.0394957983193277</v>
      </c>
      <c r="J21" s="16">
        <f t="shared" si="7"/>
        <v>1.001751313485114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69341.38</v>
      </c>
      <c r="F22" s="15">
        <f>'[1]СевАм-индексы'!S69</f>
        <v>69024</v>
      </c>
      <c r="G22" s="16">
        <f t="shared" si="4"/>
        <v>-0.0045770649502505645</v>
      </c>
      <c r="H22" s="16">
        <f t="shared" si="5"/>
        <v>0.03790806429785132</v>
      </c>
      <c r="I22" s="16">
        <f t="shared" si="6"/>
        <v>-0.01763374749156743</v>
      </c>
      <c r="J22" s="16">
        <f t="shared" si="7"/>
        <v>0.7151376602723387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77.89</v>
      </c>
      <c r="F24" s="21" t="str">
        <f>'[1]сырье'!G2</f>
        <v>77,600</v>
      </c>
      <c r="G24" s="16">
        <f aca="true" t="shared" si="8" ref="G24:G33">IF(ISERROR(F24/E24-1),"н/д",F24/E24-1)</f>
        <v>-0.003723199383746434</v>
      </c>
      <c r="H24" s="16">
        <f aca="true" t="shared" si="9" ref="H24:H33">IF(ISERROR(F24/D24-1),"н/д",F24/D24-1)</f>
        <v>-0.008939974457215838</v>
      </c>
      <c r="I24" s="16">
        <f aca="true" t="shared" si="10" ref="I24:I33">IF(ISERROR(F24/C24-1),"н/д",F24/C24-1)</f>
        <v>-0.05515645927188606</v>
      </c>
      <c r="J24" s="16">
        <f aca="true" t="shared" si="11" ref="J24:J33">IF(ISERROR(F24/B24-1),"н/д",F24/B24-1)</f>
        <v>0.651415194722281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79.8</v>
      </c>
      <c r="F25" s="21" t="str">
        <f>'[1]сырье'!G7</f>
        <v>79,560</v>
      </c>
      <c r="G25" s="16">
        <f t="shared" si="8"/>
        <v>-0.003007518796992459</v>
      </c>
      <c r="H25" s="16">
        <f t="shared" si="9"/>
        <v>-0.010447761194029903</v>
      </c>
      <c r="I25" s="16">
        <f t="shared" si="10"/>
        <v>-0.0479837262175421</v>
      </c>
      <c r="J25" s="16">
        <f t="shared" si="11"/>
        <v>0.7168752697453602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1105.4</v>
      </c>
      <c r="F26" s="21" t="str">
        <f>'[1]сырье'!G32</f>
        <v>1112,200</v>
      </c>
      <c r="G26" s="16">
        <f t="shared" si="8"/>
        <v>0.006151619323321755</v>
      </c>
      <c r="H26" s="16">
        <f t="shared" si="9"/>
        <v>-0.008027113806635788</v>
      </c>
      <c r="I26" s="16">
        <f t="shared" si="10"/>
        <v>-0.03672267451931388</v>
      </c>
      <c r="J26" s="16">
        <f t="shared" si="11"/>
        <v>0.26818700114025096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7308.32</v>
      </c>
      <c r="F27" s="21">
        <f>'[1]инд-обновл'!B16</f>
        <v>7376.66</v>
      </c>
      <c r="G27" s="16">
        <f t="shared" si="8"/>
        <v>0.009350986273179096</v>
      </c>
      <c r="H27" s="16">
        <f t="shared" si="9"/>
        <v>-0.009032899421002383</v>
      </c>
      <c r="I27" s="16">
        <f t="shared" si="10"/>
        <v>-0.03850585499629833</v>
      </c>
      <c r="J27" s="16">
        <f t="shared" si="11"/>
        <v>1.4028208469055374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21500</v>
      </c>
      <c r="F28" s="21">
        <f>'[1]инд-обновл'!B17</f>
        <v>21949.3</v>
      </c>
      <c r="G28" s="16">
        <f t="shared" si="8"/>
        <v>0.020897674418604684</v>
      </c>
      <c r="H28" s="16">
        <f t="shared" si="9"/>
        <v>0.013824480369514891</v>
      </c>
      <c r="I28" s="16">
        <f t="shared" si="10"/>
        <v>0.19640793633489584</v>
      </c>
      <c r="J28" s="16">
        <f t="shared" si="11"/>
        <v>0.7269315499606608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2227</v>
      </c>
      <c r="F29" s="21">
        <f>'[1]инд-обновл'!B14</f>
        <v>2250</v>
      </c>
      <c r="G29" s="16">
        <f t="shared" si="8"/>
        <v>0.010327795240233417</v>
      </c>
      <c r="H29" s="16">
        <f t="shared" si="9"/>
        <v>0.052139350011690455</v>
      </c>
      <c r="I29" s="16">
        <f t="shared" si="10"/>
        <v>-0.04265503669822357</v>
      </c>
      <c r="J29" s="16">
        <f t="shared" si="11"/>
        <v>0.5050167224080269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80.75999999999999</v>
      </c>
      <c r="F30" s="21" t="str">
        <f>'[1]сырье'!G15</f>
        <v>80,690</v>
      </c>
      <c r="G30" s="16">
        <f t="shared" si="8"/>
        <v>-0.0008667657256066219</v>
      </c>
      <c r="H30" s="16">
        <f t="shared" si="9"/>
        <v>-0.030051688904916496</v>
      </c>
      <c r="I30" s="16">
        <f t="shared" si="10"/>
        <v>0.10307587149692399</v>
      </c>
      <c r="J30" s="16">
        <f t="shared" si="11"/>
        <v>0.6877222338422924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19.39</v>
      </c>
      <c r="F31" s="21" t="str">
        <f>'[1]сырье'!G23</f>
        <v>19,300</v>
      </c>
      <c r="G31" s="16">
        <f t="shared" si="8"/>
        <v>-0.004641567818463144</v>
      </c>
      <c r="H31" s="16">
        <f t="shared" si="9"/>
        <v>-0.19246861924686187</v>
      </c>
      <c r="I31" s="16">
        <f t="shared" si="10"/>
        <v>-0.298946603705049</v>
      </c>
      <c r="J31" s="16">
        <f t="shared" si="11"/>
        <v>0.7079646017699115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363.25</v>
      </c>
      <c r="F32" s="21" t="str">
        <f>'[1]сырье'!G14</f>
        <v>363,750</v>
      </c>
      <c r="G32" s="16">
        <f t="shared" si="8"/>
        <v>0.0013764624913970014</v>
      </c>
      <c r="H32" s="16">
        <f t="shared" si="9"/>
        <v>-0.07088122605363989</v>
      </c>
      <c r="I32" s="16">
        <f t="shared" si="10"/>
        <v>-0.1415929203539823</v>
      </c>
      <c r="J32" s="16">
        <f t="shared" si="11"/>
        <v>-0.07324840764331209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5201.80873425</v>
      </c>
      <c r="F33" s="21">
        <f>'[1]сырье'!L12</f>
        <v>5212.66279525</v>
      </c>
      <c r="G33" s="16">
        <f t="shared" si="8"/>
        <v>0.0020865936358893666</v>
      </c>
      <c r="H33" s="16">
        <f t="shared" si="9"/>
        <v>-0.09621787963298478</v>
      </c>
      <c r="I33" s="16">
        <f t="shared" si="10"/>
        <v>-0.18368217213628202</v>
      </c>
      <c r="J33" s="16">
        <f t="shared" si="11"/>
        <v>-0.19645715415979403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40252</v>
      </c>
      <c r="F35" s="24">
        <f ca="1">TODAY()</f>
        <v>40253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532.5</v>
      </c>
      <c r="F37" s="26">
        <f>'[1]остатки средств на кс'!F4</f>
        <v>475.4</v>
      </c>
      <c r="G37" s="16">
        <f aca="true" t="shared" si="12" ref="G37:G43">IF(ISERROR(F37/E37-1),"н/д",F37/E37-1)</f>
        <v>-0.1072300469483568</v>
      </c>
      <c r="H37" s="16">
        <f aca="true" t="shared" si="13" ref="H37:H43">IF(ISERROR(F37/D37-1),"н/д",F37/D37-1)</f>
        <v>-0.14357773374166827</v>
      </c>
      <c r="I37" s="16">
        <f aca="true" t="shared" si="14" ref="I37:I43">IF(ISERROR(F37/C37-1),"н/д",F37/C37-1)</f>
        <v>-0.4717190798977664</v>
      </c>
      <c r="J37" s="16">
        <f aca="true" t="shared" si="15" ref="J37:J43">IF(ISERROR(F37/B37-1),"н/д",F37/B37-1)</f>
        <v>-0.5373686259244842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384.8</v>
      </c>
      <c r="F38" s="26">
        <f>'[1]остатки средств на кс'!G4</f>
        <v>330.6</v>
      </c>
      <c r="G38" s="16">
        <f t="shared" si="12"/>
        <v>-0.14085239085239087</v>
      </c>
      <c r="H38" s="16">
        <f t="shared" si="13"/>
        <v>-0.15877862595419845</v>
      </c>
      <c r="I38" s="16">
        <f t="shared" si="14"/>
        <v>-0.5031559963931469</v>
      </c>
      <c r="J38" s="16">
        <f t="shared" si="15"/>
        <v>-0.5881400274074997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4.71</v>
      </c>
      <c r="F39" s="21">
        <f>'[1]ратес-сбр'!D8</f>
        <v>4.72</v>
      </c>
      <c r="G39" s="16">
        <f t="shared" si="12"/>
        <v>0.002123142250530785</v>
      </c>
      <c r="H39" s="16">
        <f t="shared" si="13"/>
        <v>-0.13711151736745886</v>
      </c>
      <c r="I39" s="16">
        <f t="shared" si="14"/>
        <v>-0.41871921182266003</v>
      </c>
      <c r="J39" s="16">
        <f t="shared" si="15"/>
        <v>-0.6993630573248408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5.95</v>
      </c>
      <c r="F40" s="21">
        <f>'[1]ратес-сбр'!F8</f>
        <v>5.91</v>
      </c>
      <c r="G40" s="16">
        <f t="shared" si="12"/>
        <v>-0.006722689075630228</v>
      </c>
      <c r="H40" s="16">
        <f t="shared" si="13"/>
        <v>-0.12184249628528976</v>
      </c>
      <c r="I40" s="16">
        <f t="shared" si="14"/>
        <v>-0.46467391304347816</v>
      </c>
      <c r="J40" s="16">
        <f t="shared" si="15"/>
        <v>-0.726388888888889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0.257</v>
      </c>
      <c r="F41" s="30">
        <v>0.257</v>
      </c>
      <c r="G41" s="16">
        <f t="shared" si="12"/>
        <v>0</v>
      </c>
      <c r="H41" s="16">
        <f t="shared" si="13"/>
        <v>0.01984126984126977</v>
      </c>
      <c r="I41" s="16">
        <f t="shared" si="14"/>
        <v>0.028000000000000025</v>
      </c>
      <c r="J41" s="16">
        <f t="shared" si="15"/>
        <v>-0.8164285714285714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29.389670891148626</v>
      </c>
      <c r="F42" s="26">
        <f>'[1]курсы валют'!AC18</f>
        <v>29.3353</v>
      </c>
      <c r="G42" s="16">
        <f t="shared" si="12"/>
        <v>-0.0018500000000000183</v>
      </c>
      <c r="H42" s="16">
        <f t="shared" si="13"/>
        <v>-0.020524207011686113</v>
      </c>
      <c r="I42" s="16">
        <f t="shared" si="14"/>
        <v>-0.028632450331125825</v>
      </c>
      <c r="J42" s="16">
        <f t="shared" si="15"/>
        <v>-0.002200680272108735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40.26117167844734</v>
      </c>
      <c r="F43" s="26">
        <f>'[1]курсы валют'!AC21</f>
        <v>40.3272</v>
      </c>
      <c r="G43" s="16">
        <f t="shared" si="12"/>
        <v>0.0016400000000000858</v>
      </c>
      <c r="H43" s="16">
        <f t="shared" si="13"/>
        <v>-0.011588235294117677</v>
      </c>
      <c r="I43" s="16">
        <f t="shared" si="14"/>
        <v>-0.07293793103448276</v>
      </c>
      <c r="J43" s="16">
        <f t="shared" si="15"/>
        <v>-0.025913043478260844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40228</v>
      </c>
      <c r="E44" s="32">
        <f>'[1]ЗВР-cbr'!D4</f>
        <v>40235</v>
      </c>
      <c r="F44" s="32">
        <f>'[1]ЗВР-cbr'!D3</f>
        <v>40242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432.4</v>
      </c>
      <c r="E45" s="26">
        <f>'[1]ЗВР-cbr'!L4</f>
        <v>434.1</v>
      </c>
      <c r="F45" s="26">
        <f>'[1]ЗВР-cbr'!L3</f>
        <v>436.9</v>
      </c>
      <c r="G45" s="16">
        <f>IF(ISERROR(F45/E45-1),"н/д",F45/E45-1)</f>
        <v>0.006450126698917202</v>
      </c>
      <c r="H45" s="16">
        <f>IF(ISERROR(F45/D45-1),"н/д",F45/D45-1)</f>
        <v>0.01040703052728964</v>
      </c>
      <c r="I45" s="16">
        <f>IF(ISERROR(F45/C45-1),"н/д",F45/C45-1)</f>
        <v>-0.0018277358921635622</v>
      </c>
      <c r="J45" s="16">
        <f>IF(ISERROR(F45/B45-1),"н/д",F45/B45-1)</f>
        <v>0.0255868544600939</v>
      </c>
    </row>
    <row r="46" spans="1:10" ht="18.75">
      <c r="A46" s="35"/>
      <c r="B46" s="32">
        <v>39814</v>
      </c>
      <c r="C46" s="32">
        <v>40179</v>
      </c>
      <c r="D46" s="32">
        <v>40233</v>
      </c>
      <c r="E46" s="32">
        <v>40238</v>
      </c>
      <c r="F46" s="32">
        <v>40246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2.4</v>
      </c>
      <c r="E47" s="36">
        <v>2.5</v>
      </c>
      <c r="F47" s="36">
        <v>2.7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f>'[1]M2'!I3</f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f>'[1]M2'!I4</f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2010-03-16T10:06:11Z</cp:lastPrinted>
  <dcterms:created xsi:type="dcterms:W3CDTF">2010-03-16T10:05:42Z</dcterms:created>
  <dcterms:modified xsi:type="dcterms:W3CDTF">2010-03-16T10:06:33Z</dcterms:modified>
  <cp:category/>
  <cp:version/>
  <cp:contentType/>
  <cp:contentStatus/>
</cp:coreProperties>
</file>