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<sst xmlns="http://schemas.openxmlformats.org/spreadsheetml/2006/main" count="81" uniqueCount="74">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</sst>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10815</v>
          </cell>
          <cell r="S10">
            <v>10774.150000000001</v>
          </cell>
        </row>
        <row r="38">
          <cell r="L38">
            <v>1188</v>
          </cell>
          <cell r="S38">
            <v>1181.8</v>
          </cell>
        </row>
        <row r="46">
          <cell r="L46">
            <v>7823</v>
          </cell>
          <cell r="S46">
            <v>7811.87</v>
          </cell>
        </row>
        <row r="74">
          <cell r="L74">
            <v>2775</v>
          </cell>
          <cell r="S74">
            <v>2720.86</v>
          </cell>
        </row>
        <row r="78">
          <cell r="L78">
            <v>17451</v>
          </cell>
          <cell r="S78">
            <v>17410.57</v>
          </cell>
        </row>
        <row r="93">
          <cell r="L93">
            <v>512</v>
          </cell>
          <cell r="S93">
            <v>506.53000000000003</v>
          </cell>
        </row>
      </sheetData>
      <sheetData sheetId="1">
        <row r="27">
          <cell r="Q27">
            <v>5673.63</v>
          </cell>
          <cell r="S27">
            <v>5681</v>
          </cell>
        </row>
        <row r="36">
          <cell r="Q36">
            <v>6017.27</v>
          </cell>
          <cell r="S36">
            <v>6037</v>
          </cell>
        </row>
        <row r="47">
          <cell r="Q47">
            <v>3952.55</v>
          </cell>
          <cell r="S47">
            <v>3960</v>
          </cell>
        </row>
      </sheetData>
      <sheetData sheetId="2">
        <row r="2">
          <cell r="Q2">
            <v>10785.89</v>
          </cell>
          <cell r="S2">
            <v>10889</v>
          </cell>
        </row>
        <row r="8">
          <cell r="Q8">
            <v>1165.8100000000002</v>
          </cell>
          <cell r="S8">
            <v>1174</v>
          </cell>
        </row>
        <row r="18">
          <cell r="Q18">
            <v>2395.3999999999996</v>
          </cell>
          <cell r="S18">
            <v>2415</v>
          </cell>
        </row>
        <row r="69">
          <cell r="Q69">
            <v>69041.73</v>
          </cell>
          <cell r="S69">
            <v>69387</v>
          </cell>
        </row>
      </sheetData>
      <sheetData sheetId="3">
        <row r="8">
          <cell r="B8">
            <v>1508.39</v>
          </cell>
          <cell r="I8">
            <v>1524.96</v>
          </cell>
        </row>
        <row r="11">
          <cell r="B11">
            <v>1401.49</v>
          </cell>
          <cell r="I11">
            <v>1410.61</v>
          </cell>
        </row>
        <row r="14">
          <cell r="B14">
            <v>2224</v>
          </cell>
          <cell r="I14">
            <v>2258</v>
          </cell>
        </row>
        <row r="16">
          <cell r="B16">
            <v>7346.9</v>
          </cell>
          <cell r="I16">
            <v>7449.41</v>
          </cell>
        </row>
        <row r="17">
          <cell r="B17">
            <v>22150</v>
          </cell>
          <cell r="I17">
            <v>22495</v>
          </cell>
        </row>
      </sheetData>
      <sheetData sheetId="4">
        <row r="18">
          <cell r="AC18" t="str">
            <v>29,5764</v>
          </cell>
          <cell r="AE18">
            <v>29.47060054404687</v>
          </cell>
        </row>
        <row r="21">
          <cell r="AC21" t="str">
            <v>39,7152</v>
          </cell>
          <cell r="AE21">
            <v>39.82391929968815</v>
          </cell>
        </row>
      </sheetData>
      <sheetData sheetId="5">
        <row r="3">
          <cell r="D3">
            <v>40249</v>
          </cell>
          <cell r="L3">
            <v>441.3</v>
          </cell>
        </row>
        <row r="4">
          <cell r="D4">
            <v>40242</v>
          </cell>
          <cell r="L4">
            <v>437.1</v>
          </cell>
        </row>
        <row r="5">
          <cell r="D5">
            <v>40235</v>
          </cell>
          <cell r="L5">
            <v>434.2</v>
          </cell>
        </row>
      </sheetData>
      <sheetData sheetId="6">
        <row r="3">
          <cell r="H3">
            <v>40177</v>
          </cell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4.3</v>
          </cell>
          <cell r="D8">
            <v>4.5</v>
          </cell>
          <cell r="E8">
            <v>5.64</v>
          </cell>
          <cell r="F8">
            <v>5.87</v>
          </cell>
        </row>
      </sheetData>
      <sheetData sheetId="10">
        <row r="4">
          <cell r="F4">
            <v>493.5</v>
          </cell>
          <cell r="G4">
            <v>343.5</v>
          </cell>
        </row>
        <row r="5">
          <cell r="F5">
            <v>516.8</v>
          </cell>
          <cell r="G5">
            <v>377.1</v>
          </cell>
        </row>
      </sheetData>
      <sheetData sheetId="11">
        <row r="2">
          <cell r="G2" t="str">
            <v>79,710</v>
          </cell>
          <cell r="J2">
            <v>80.69999999999999</v>
          </cell>
        </row>
        <row r="7">
          <cell r="G7" t="str">
            <v>80,830</v>
          </cell>
          <cell r="J7">
            <v>81.91</v>
          </cell>
        </row>
        <row r="12">
          <cell r="L12">
            <v>5181.637398</v>
          </cell>
          <cell r="M12">
            <v>5217.2030190000005</v>
          </cell>
        </row>
        <row r="14">
          <cell r="G14" t="str">
            <v>360,250</v>
          </cell>
          <cell r="J14">
            <v>362.75</v>
          </cell>
        </row>
        <row r="15">
          <cell r="G15" t="str">
            <v>82,630</v>
          </cell>
          <cell r="J15">
            <v>82.89</v>
          </cell>
        </row>
        <row r="23">
          <cell r="G23" t="str">
            <v>16,390</v>
          </cell>
          <cell r="J23">
            <v>16.57</v>
          </cell>
        </row>
        <row r="32">
          <cell r="G32" t="str">
            <v>1096,400</v>
          </cell>
          <cell r="J32">
            <v>1103.7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G9" sqref="G9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40261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40260</v>
      </c>
      <c r="F4" s="9">
        <f ca="1">TODAY()</f>
        <v>40261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1524.96</v>
      </c>
      <c r="F6" s="15">
        <f>'[1]инд-обновл'!B8</f>
        <v>1508.39</v>
      </c>
      <c r="G6" s="16">
        <f>IF(ISERROR(F6/E6-1),"н/д",F6/E6-1)</f>
        <v>-0.010865858776623605</v>
      </c>
      <c r="H6" s="16">
        <f>IF(ISERROR(F6/D6-1),"н/д",F6/D6-1)</f>
        <v>0.05334497206703914</v>
      </c>
      <c r="I6" s="16">
        <f>IF(ISERROR(F6/C6-1),"н/д",F6/C6-1)</f>
        <v>0.04408527722018407</v>
      </c>
      <c r="J6" s="16">
        <f>IF(ISERROR(F6/B6-1),"н/д",F6/B6-1)</f>
        <v>1.3791640378548897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1410.61</v>
      </c>
      <c r="F7" s="15">
        <f>'[1]инд-обновл'!B11</f>
        <v>1401.49</v>
      </c>
      <c r="G7" s="16">
        <f>IF(ISERROR(F7/E7-1),"н/д",F7/E7-1)</f>
        <v>-0.006465288066864638</v>
      </c>
      <c r="H7" s="16">
        <f>IF(ISERROR(F7/D7-1),"н/д",F7/D7-1)</f>
        <v>0.03507385524372242</v>
      </c>
      <c r="I7" s="16">
        <f>IF(ISERROR(F7/C7-1),"н/д",F7/C7-1)</f>
        <v>0.02298540145985406</v>
      </c>
      <c r="J7" s="16">
        <f>IF(ISERROR(F7/B7-1),"н/д",F7/B7-1)</f>
        <v>1.189828125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10785.89</v>
      </c>
      <c r="F9" s="15">
        <f>'[1]СевАм-индексы'!S2</f>
        <v>10889</v>
      </c>
      <c r="G9" s="16">
        <f aca="true" t="shared" si="0" ref="G9:G15">IF(ISERROR(F9/E9-1),"н/д",F9/E9-1)</f>
        <v>0.009559711808668547</v>
      </c>
      <c r="H9" s="16">
        <f aca="true" t="shared" si="1" ref="H9:H15">IF(ISERROR(F9/D9-1),"н/д",F9/D9-1)</f>
        <v>0.054624697336561834</v>
      </c>
      <c r="I9" s="16">
        <f aca="true" t="shared" si="2" ref="I9:I15">IF(ISERROR(F9/C9-1),"н/д",F9/C9-1)</f>
        <v>0.025522697306460618</v>
      </c>
      <c r="J9" s="16">
        <f aca="true" t="shared" si="3" ref="J9:J15">IF(ISERROR(F9/B9-1),"н/д",F9/B9-1)</f>
        <v>0.20520199225235203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2395.3999999999996</v>
      </c>
      <c r="F10" s="15">
        <f>'[1]СевАм-индексы'!S18</f>
        <v>2415</v>
      </c>
      <c r="G10" s="16">
        <f t="shared" si="0"/>
        <v>0.008182349503214725</v>
      </c>
      <c r="H10" s="16">
        <f t="shared" si="1"/>
        <v>0.0790884718498659</v>
      </c>
      <c r="I10" s="16">
        <f t="shared" si="2"/>
        <v>0.04229607250755296</v>
      </c>
      <c r="J10" s="16">
        <f t="shared" si="3"/>
        <v>0.47977941176470584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1165.8100000000002</v>
      </c>
      <c r="F11" s="15">
        <f>'[1]СевАм-индексы'!S8</f>
        <v>1174</v>
      </c>
      <c r="G11" s="16">
        <f t="shared" si="0"/>
        <v>0.007025158473507487</v>
      </c>
      <c r="H11" s="16">
        <f t="shared" si="1"/>
        <v>0.06340579710144922</v>
      </c>
      <c r="I11" s="16">
        <f t="shared" si="2"/>
        <v>0.02532751091703056</v>
      </c>
      <c r="J11" s="16">
        <f t="shared" si="3"/>
        <v>0.25965665236051505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3952.55</v>
      </c>
      <c r="F12" s="15">
        <f>'[1]евр-индексы'!S47</f>
        <v>3960</v>
      </c>
      <c r="G12" s="16">
        <f t="shared" si="0"/>
        <v>0.0018848591415667748</v>
      </c>
      <c r="H12" s="16">
        <f t="shared" si="1"/>
        <v>0.05797488645471538</v>
      </c>
      <c r="I12" s="16">
        <f t="shared" si="2"/>
        <v>-0.03012490815576785</v>
      </c>
      <c r="J12" s="16">
        <f t="shared" si="3"/>
        <v>0.18208955223880596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6017.27</v>
      </c>
      <c r="F13" s="15">
        <f>'[1]евр-индексы'!S36</f>
        <v>6037</v>
      </c>
      <c r="G13" s="16">
        <f t="shared" si="0"/>
        <v>0.0032788955788920493</v>
      </c>
      <c r="H13" s="16">
        <f t="shared" si="1"/>
        <v>0.06547829156371332</v>
      </c>
      <c r="I13" s="16">
        <f t="shared" si="2"/>
        <v>-0.008214227041235422</v>
      </c>
      <c r="J13" s="16">
        <f t="shared" si="3"/>
        <v>0.21395535893826656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5673.63</v>
      </c>
      <c r="F14" s="15">
        <f>'[1]евр-индексы'!S27</f>
        <v>5681</v>
      </c>
      <c r="G14" s="16">
        <f t="shared" si="0"/>
        <v>0.0012989920033559255</v>
      </c>
      <c r="H14" s="16">
        <f t="shared" si="1"/>
        <v>0.05575171901133613</v>
      </c>
      <c r="I14" s="16">
        <f t="shared" si="2"/>
        <v>0.017188898836168365</v>
      </c>
      <c r="J14" s="16">
        <f t="shared" si="3"/>
        <v>0.24528715475668572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10774.150000000001</v>
      </c>
      <c r="F15" s="15">
        <f>'[1]азия-индексы'!L10</f>
        <v>10815</v>
      </c>
      <c r="G15" s="16">
        <f t="shared" si="0"/>
        <v>0.003791482390722134</v>
      </c>
      <c r="H15" s="16">
        <f t="shared" si="1"/>
        <v>0.06321274085725515</v>
      </c>
      <c r="I15" s="16">
        <f t="shared" si="2"/>
        <v>0.0015743656232636294</v>
      </c>
      <c r="J15" s="16">
        <f t="shared" si="3"/>
        <v>0.19595267057392451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7811.87</v>
      </c>
      <c r="F17" s="15">
        <f>'[1]азия-индексы'!L46</f>
        <v>7823</v>
      </c>
      <c r="G17" s="16">
        <f aca="true" t="shared" si="4" ref="G17:G22">IF(ISERROR(F17/E17-1),"н/д",F17/E17-1)</f>
        <v>0.001424754892234592</v>
      </c>
      <c r="H17" s="16">
        <f aca="true" t="shared" si="5" ref="H17:H22">IF(ISERROR(F17/D17-1),"н/д",F17/D17-1)</f>
        <v>0.03233043019266302</v>
      </c>
      <c r="I17" s="16">
        <f aca="true" t="shared" si="6" ref="I17:I22">IF(ISERROR(F17/C17-1),"н/д",F17/C17-1)</f>
        <v>-0.060187409899087</v>
      </c>
      <c r="J17" s="16">
        <f aca="true" t="shared" si="7" ref="J17:J22">IF(ISERROR(F17/B17-1),"н/д",F17/B17-1)</f>
        <v>0.6651766709237974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506.53000000000003</v>
      </c>
      <c r="F18" s="15">
        <f>'[1]азия-индексы'!L93</f>
        <v>512</v>
      </c>
      <c r="G18" s="16">
        <f t="shared" si="4"/>
        <v>0.010798965510433689</v>
      </c>
      <c r="H18" s="16">
        <f t="shared" si="5"/>
        <v>0.017892644135188762</v>
      </c>
      <c r="I18" s="16">
        <f t="shared" si="6"/>
        <v>-0.005825242718446644</v>
      </c>
      <c r="J18" s="16">
        <f t="shared" si="7"/>
        <v>0.6357827476038338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17410.57</v>
      </c>
      <c r="F19" s="15">
        <f>'[1]азия-индексы'!L78</f>
        <v>17451</v>
      </c>
      <c r="G19" s="16">
        <f t="shared" si="4"/>
        <v>0.0023221525774286267</v>
      </c>
      <c r="H19" s="16">
        <f t="shared" si="5"/>
        <v>0.06214242239805223</v>
      </c>
      <c r="I19" s="16">
        <f t="shared" si="6"/>
        <v>-0.006377042646472653</v>
      </c>
      <c r="J19" s="16">
        <f t="shared" si="7"/>
        <v>0.7621932747652227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2720.86</v>
      </c>
      <c r="F20" s="15">
        <f>'[1]азия-индексы'!L74</f>
        <v>2775</v>
      </c>
      <c r="G20" s="16">
        <f t="shared" si="4"/>
        <v>0.01989812044721151</v>
      </c>
      <c r="H20" s="16">
        <f t="shared" si="5"/>
        <v>0.08610567514677103</v>
      </c>
      <c r="I20" s="16">
        <f t="shared" si="6"/>
        <v>0.05633802816901401</v>
      </c>
      <c r="J20" s="16">
        <f t="shared" si="7"/>
        <v>0.931106471816284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1181.8</v>
      </c>
      <c r="F21" s="15">
        <f>'[1]азия-индексы'!L38</f>
        <v>1188</v>
      </c>
      <c r="G21" s="16">
        <f t="shared" si="4"/>
        <v>0.005246234557454876</v>
      </c>
      <c r="H21" s="16">
        <f t="shared" si="5"/>
        <v>0.0025316455696202667</v>
      </c>
      <c r="I21" s="16">
        <f t="shared" si="6"/>
        <v>-0.001680672268907557</v>
      </c>
      <c r="J21" s="16">
        <f t="shared" si="7"/>
        <v>1.0805604203152366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69041.73</v>
      </c>
      <c r="F22" s="15">
        <f>'[1]СевАм-индексы'!S69</f>
        <v>69387</v>
      </c>
      <c r="G22" s="16">
        <f t="shared" si="4"/>
        <v>0.0050008885930292735</v>
      </c>
      <c r="H22" s="16">
        <f t="shared" si="5"/>
        <v>0.04336646467076677</v>
      </c>
      <c r="I22" s="16">
        <f t="shared" si="6"/>
        <v>-0.012467443747064655</v>
      </c>
      <c r="J22" s="16">
        <f t="shared" si="7"/>
        <v>0.7241576384057251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80.69999999999999</v>
      </c>
      <c r="F24" s="21" t="str">
        <f>'[1]сырье'!G2</f>
        <v>79,710</v>
      </c>
      <c r="G24" s="16">
        <f aca="true" t="shared" si="8" ref="G24:G33">IF(ISERROR(F24/E24-1),"н/д",F24/E24-1)</f>
        <v>-0.012267657992565018</v>
      </c>
      <c r="H24" s="16">
        <f aca="true" t="shared" si="9" ref="H24:H33">IF(ISERROR(F24/D24-1),"н/д",F24/D24-1)</f>
        <v>0.018007662835249016</v>
      </c>
      <c r="I24" s="16">
        <f aca="true" t="shared" si="10" ref="I24:I33">IF(ISERROR(F24/C24-1),"н/д",F24/C24-1)</f>
        <v>-0.029465481553634487</v>
      </c>
      <c r="J24" s="16">
        <f aca="true" t="shared" si="11" ref="J24:J33">IF(ISERROR(F24/B24-1),"н/д",F24/B24-1)</f>
        <v>0.6963183656097041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81.91</v>
      </c>
      <c r="F25" s="21" t="str">
        <f>'[1]сырье'!G7</f>
        <v>80,830</v>
      </c>
      <c r="G25" s="16">
        <f t="shared" si="8"/>
        <v>-0.013185203271883772</v>
      </c>
      <c r="H25" s="16">
        <f t="shared" si="9"/>
        <v>0.00534825870646749</v>
      </c>
      <c r="I25" s="16">
        <f t="shared" si="10"/>
        <v>-0.032786885245901565</v>
      </c>
      <c r="J25" s="16">
        <f t="shared" si="11"/>
        <v>0.7442813983599481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1103.7</v>
      </c>
      <c r="F26" s="21" t="str">
        <f>'[1]сырье'!G32</f>
        <v>1096,400</v>
      </c>
      <c r="G26" s="16">
        <f t="shared" si="8"/>
        <v>-0.006614116154752159</v>
      </c>
      <c r="H26" s="16">
        <f t="shared" si="9"/>
        <v>-0.022119158044951792</v>
      </c>
      <c r="I26" s="16">
        <f t="shared" si="10"/>
        <v>-0.05040706738264322</v>
      </c>
      <c r="J26" s="16">
        <f t="shared" si="11"/>
        <v>0.2501710376282784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7449.41</v>
      </c>
      <c r="F27" s="21">
        <f>'[1]инд-обновл'!B16</f>
        <v>7346.9</v>
      </c>
      <c r="G27" s="16">
        <f t="shared" si="8"/>
        <v>-0.013760821326789685</v>
      </c>
      <c r="H27" s="16">
        <f t="shared" si="9"/>
        <v>-0.013030803745348596</v>
      </c>
      <c r="I27" s="16">
        <f t="shared" si="10"/>
        <v>-0.04238485521527413</v>
      </c>
      <c r="J27" s="16">
        <f t="shared" si="11"/>
        <v>1.3931270358306187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22495</v>
      </c>
      <c r="F28" s="21">
        <f>'[1]инд-обновл'!B17</f>
        <v>22150</v>
      </c>
      <c r="G28" s="16">
        <f t="shared" si="8"/>
        <v>-0.015336741498110706</v>
      </c>
      <c r="H28" s="16">
        <f t="shared" si="9"/>
        <v>0.023094688221708903</v>
      </c>
      <c r="I28" s="16">
        <f t="shared" si="10"/>
        <v>0.20734765071405215</v>
      </c>
      <c r="J28" s="16">
        <f t="shared" si="11"/>
        <v>0.7427222659323367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2258</v>
      </c>
      <c r="F29" s="21">
        <f>'[1]инд-обновл'!B14</f>
        <v>2224</v>
      </c>
      <c r="G29" s="16">
        <f t="shared" si="8"/>
        <v>-0.015057573073516406</v>
      </c>
      <c r="H29" s="16">
        <f t="shared" si="9"/>
        <v>0.03998129530044414</v>
      </c>
      <c r="I29" s="16">
        <f t="shared" si="10"/>
        <v>-0.05371768960748857</v>
      </c>
      <c r="J29" s="16">
        <f t="shared" si="11"/>
        <v>0.48762541806020065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82.89</v>
      </c>
      <c r="F30" s="21" t="str">
        <f>'[1]сырье'!G15</f>
        <v>82,630</v>
      </c>
      <c r="G30" s="16">
        <f t="shared" si="8"/>
        <v>-0.003136687175775199</v>
      </c>
      <c r="H30" s="16">
        <f t="shared" si="9"/>
        <v>-0.006731578314701281</v>
      </c>
      <c r="I30" s="16">
        <f t="shared" si="10"/>
        <v>0.12959671907040304</v>
      </c>
      <c r="J30" s="16">
        <f t="shared" si="11"/>
        <v>0.7282995189290942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16.57</v>
      </c>
      <c r="F31" s="21" t="str">
        <f>'[1]сырье'!G23</f>
        <v>16,390</v>
      </c>
      <c r="G31" s="16">
        <f t="shared" si="8"/>
        <v>-0.010863005431502648</v>
      </c>
      <c r="H31" s="16">
        <f t="shared" si="9"/>
        <v>-0.3142259414225941</v>
      </c>
      <c r="I31" s="16">
        <f t="shared" si="10"/>
        <v>-0.4046494733018525</v>
      </c>
      <c r="J31" s="16">
        <f t="shared" si="11"/>
        <v>0.45044247787610625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362.75</v>
      </c>
      <c r="F32" s="21" t="str">
        <f>'[1]сырье'!G14</f>
        <v>360,250</v>
      </c>
      <c r="G32" s="16">
        <f t="shared" si="8"/>
        <v>-0.006891798759476209</v>
      </c>
      <c r="H32" s="16">
        <f t="shared" si="9"/>
        <v>-0.07982120051085573</v>
      </c>
      <c r="I32" s="16">
        <f t="shared" si="10"/>
        <v>-0.1498525073746313</v>
      </c>
      <c r="J32" s="16">
        <f t="shared" si="11"/>
        <v>-0.08216560509554138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5217.2030190000005</v>
      </c>
      <c r="F33" s="21">
        <f>'[1]сырье'!L12</f>
        <v>5181.637398</v>
      </c>
      <c r="G33" s="16">
        <f t="shared" si="8"/>
        <v>-0.0068169900367069935</v>
      </c>
      <c r="H33" s="16">
        <f t="shared" si="9"/>
        <v>-0.10159712636603369</v>
      </c>
      <c r="I33" s="16">
        <f t="shared" si="10"/>
        <v>-0.18854083763730156</v>
      </c>
      <c r="J33" s="16">
        <f t="shared" si="11"/>
        <v>-0.20123978387877484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40260</v>
      </c>
      <c r="F35" s="24">
        <f ca="1">TODAY()</f>
        <v>40261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516.8</v>
      </c>
      <c r="F37" s="26">
        <f>'[1]остатки средств на кс'!F4</f>
        <v>493.5</v>
      </c>
      <c r="G37" s="16">
        <f aca="true" t="shared" si="12" ref="G37:G43">IF(ISERROR(F37/E37-1),"н/д",F37/E37-1)</f>
        <v>-0.04508513931888536</v>
      </c>
      <c r="H37" s="16">
        <f aca="true" t="shared" si="13" ref="H37:H43">IF(ISERROR(F37/D37-1),"н/д",F37/D37-1)</f>
        <v>-0.11097099621689788</v>
      </c>
      <c r="I37" s="16">
        <f aca="true" t="shared" si="14" ref="I37:I43">IF(ISERROR(F37/C37-1),"н/д",F37/C37-1)</f>
        <v>-0.4516057339704411</v>
      </c>
      <c r="J37" s="16">
        <f aca="true" t="shared" si="15" ref="J37:J43">IF(ISERROR(F37/B37-1),"н/д",F37/B37-1)</f>
        <v>-0.5197547683923704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377.1</v>
      </c>
      <c r="F38" s="26">
        <f>'[1]остатки средств на кс'!G4</f>
        <v>343.5</v>
      </c>
      <c r="G38" s="16">
        <f t="shared" si="12"/>
        <v>-0.08910103420843285</v>
      </c>
      <c r="H38" s="16">
        <f t="shared" si="13"/>
        <v>-0.12595419847328249</v>
      </c>
      <c r="I38" s="16">
        <f t="shared" si="14"/>
        <v>-0.4837691614066727</v>
      </c>
      <c r="J38" s="16">
        <f t="shared" si="15"/>
        <v>-0.5720692662264857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4.3</v>
      </c>
      <c r="F39" s="21">
        <f>'[1]ратес-сбр'!D8</f>
        <v>4.5</v>
      </c>
      <c r="G39" s="16">
        <f t="shared" si="12"/>
        <v>0.04651162790697683</v>
      </c>
      <c r="H39" s="16">
        <f t="shared" si="13"/>
        <v>-0.17733089579524675</v>
      </c>
      <c r="I39" s="16">
        <f t="shared" si="14"/>
        <v>-0.44581280788177335</v>
      </c>
      <c r="J39" s="16">
        <f t="shared" si="15"/>
        <v>-0.713375796178344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5.64</v>
      </c>
      <c r="F40" s="21">
        <f>'[1]ратес-сбр'!F8</f>
        <v>5.87</v>
      </c>
      <c r="G40" s="16">
        <f t="shared" si="12"/>
        <v>0.04078014184397172</v>
      </c>
      <c r="H40" s="16">
        <f t="shared" si="13"/>
        <v>-0.1277860326894502</v>
      </c>
      <c r="I40" s="16">
        <f t="shared" si="14"/>
        <v>-0.4682971014492753</v>
      </c>
      <c r="J40" s="16">
        <f t="shared" si="15"/>
        <v>-0.7282407407407407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0.278</v>
      </c>
      <c r="F41" s="30">
        <v>0.282</v>
      </c>
      <c r="G41" s="16">
        <f t="shared" si="12"/>
        <v>0.014388489208633004</v>
      </c>
      <c r="H41" s="16">
        <f t="shared" si="13"/>
        <v>0.11904761904761885</v>
      </c>
      <c r="I41" s="16">
        <f t="shared" si="14"/>
        <v>0.1279999999999999</v>
      </c>
      <c r="J41" s="16">
        <f t="shared" si="15"/>
        <v>-0.7985714285714286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29.47060054404687</v>
      </c>
      <c r="F42" s="26" t="str">
        <f>'[1]курсы валют'!AC18</f>
        <v>29,5764</v>
      </c>
      <c r="G42" s="16">
        <f t="shared" si="12"/>
        <v>0.003589999999999982</v>
      </c>
      <c r="H42" s="16">
        <f t="shared" si="13"/>
        <v>-0.012474123539232052</v>
      </c>
      <c r="I42" s="16">
        <f t="shared" si="14"/>
        <v>-0.020649006622516564</v>
      </c>
      <c r="J42" s="16">
        <f t="shared" si="15"/>
        <v>0.006000000000000005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39.82391929968815</v>
      </c>
      <c r="F43" s="26" t="str">
        <f>'[1]курсы валют'!AC21</f>
        <v>39,7152</v>
      </c>
      <c r="G43" s="16">
        <f t="shared" si="12"/>
        <v>-0.00273000000000001</v>
      </c>
      <c r="H43" s="16">
        <f t="shared" si="13"/>
        <v>-0.026588235294117468</v>
      </c>
      <c r="I43" s="16">
        <f t="shared" si="14"/>
        <v>-0.08700689655172411</v>
      </c>
      <c r="J43" s="16">
        <f t="shared" si="15"/>
        <v>-0.04069565217391291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40235</v>
      </c>
      <c r="E44" s="32">
        <f>'[1]ЗВР-cbr'!D4</f>
        <v>40242</v>
      </c>
      <c r="F44" s="32">
        <f>'[1]ЗВР-cbr'!D3</f>
        <v>40249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434.2</v>
      </c>
      <c r="E45" s="26">
        <f>'[1]ЗВР-cbr'!L4</f>
        <v>437.1</v>
      </c>
      <c r="F45" s="26">
        <f>'[1]ЗВР-cbr'!L3</f>
        <v>441.3</v>
      </c>
      <c r="G45" s="16">
        <f>IF(ISERROR(F45/E45-1),"н/д",F45/E45-1)</f>
        <v>0.009608785175017065</v>
      </c>
      <c r="H45" s="16">
        <f>IF(ISERROR(F45/D45-1),"н/д",F45/D45-1)</f>
        <v>0.016351911561492516</v>
      </c>
      <c r="I45" s="16">
        <f>IF(ISERROR(F45/C45-1),"н/д",F45/C45-1)</f>
        <v>0.008224811514736086</v>
      </c>
      <c r="J45" s="16">
        <f>IF(ISERROR(F45/B45-1),"н/д",F45/B45-1)</f>
        <v>0.03591549295774654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40246</v>
      </c>
      <c r="F46" s="32">
        <v>40252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2.7</v>
      </c>
      <c r="F47" s="36">
        <v>2.9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f>'[1]M2'!H3</f>
        <v>40177</v>
      </c>
      <c r="E48" s="32">
        <f>'[1]M2'!I3</f>
        <v>40210</v>
      </c>
      <c r="F48" s="32"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15697.7</v>
      </c>
      <c r="E49" s="26">
        <f>'[1]M2'!I4</f>
        <v>15331</v>
      </c>
      <c r="F49" s="26"/>
      <c r="G49" s="16">
        <f>IF(ISERROR(F49/E49-1),"н/д",F49/E49-1)</f>
        <v>-1</v>
      </c>
      <c r="H49" s="16"/>
      <c r="I49" s="16">
        <f>IF(ISERROR(F49/C49-1),"н/д",F49/C49-1)</f>
        <v>-1</v>
      </c>
      <c r="J49" s="16">
        <f>IF(ISERROR(F49/B49-1),"н/д",F49/B49-1)</f>
        <v>-1</v>
      </c>
    </row>
    <row r="50" spans="1:10" ht="75">
      <c r="A50" s="14" t="s">
        <v>57</v>
      </c>
      <c r="B50" s="26">
        <v>102.1</v>
      </c>
      <c r="C50" s="26">
        <v>101.5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2010-03-24T10:15:42Z</cp:lastPrinted>
  <dcterms:created xsi:type="dcterms:W3CDTF">2010-03-24T10:15:04Z</dcterms:created>
  <dcterms:modified xsi:type="dcterms:W3CDTF">2010-03-24T10:16:44Z</dcterms:modified>
  <cp:category/>
  <cp:version/>
  <cp:contentType/>
  <cp:contentStatus/>
</cp:coreProperties>
</file>