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<sst xmlns="http://schemas.openxmlformats.org/spreadsheetml/2006/main" count="81" uniqueCount="74">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</sst>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11097</v>
          </cell>
          <cell r="S10">
            <v>10986.47</v>
          </cell>
        </row>
        <row r="38">
          <cell r="L38">
            <v>1209</v>
          </cell>
          <cell r="S38">
            <v>1200.98</v>
          </cell>
        </row>
        <row r="46">
          <cell r="L46">
            <v>7962</v>
          </cell>
          <cell r="S46">
            <v>7947.45</v>
          </cell>
        </row>
        <row r="74">
          <cell r="L74">
            <v>2789</v>
          </cell>
          <cell r="S74">
            <v>2794.77</v>
          </cell>
        </row>
        <row r="78">
          <cell r="L78">
            <v>17672</v>
          </cell>
          <cell r="S78">
            <v>17711.35</v>
          </cell>
        </row>
        <row r="93">
          <cell r="L93">
            <v>501</v>
          </cell>
          <cell r="S93">
            <v>505.67</v>
          </cell>
        </row>
      </sheetData>
      <sheetData sheetId="1">
        <row r="27">
          <cell r="Q27">
            <v>5710.66</v>
          </cell>
          <cell r="S27">
            <v>5711</v>
          </cell>
        </row>
        <row r="36">
          <cell r="Q36">
            <v>6156.85</v>
          </cell>
          <cell r="S36">
            <v>6168</v>
          </cell>
        </row>
        <row r="47">
          <cell r="Q47">
            <v>4000.66</v>
          </cell>
          <cell r="S47">
            <v>4005</v>
          </cell>
        </row>
      </sheetData>
      <sheetData sheetId="2">
        <row r="2">
          <cell r="Q2">
            <v>10850.36</v>
          </cell>
          <cell r="S2">
            <v>10896</v>
          </cell>
        </row>
        <row r="8">
          <cell r="Q8">
            <v>1166.59</v>
          </cell>
          <cell r="S8">
            <v>1173</v>
          </cell>
        </row>
        <row r="18">
          <cell r="Q18">
            <v>2395.13</v>
          </cell>
          <cell r="S18">
            <v>2404</v>
          </cell>
        </row>
        <row r="69">
          <cell r="Q69">
            <v>68682.65999999999</v>
          </cell>
          <cell r="S69">
            <v>69939</v>
          </cell>
        </row>
      </sheetData>
      <sheetData sheetId="3">
        <row r="8">
          <cell r="B8">
            <v>1555.15</v>
          </cell>
          <cell r="I8">
            <v>1551.57</v>
          </cell>
        </row>
        <row r="11">
          <cell r="B11">
            <v>1434.57</v>
          </cell>
          <cell r="I11">
            <v>1440.2</v>
          </cell>
        </row>
        <row r="14">
          <cell r="B14">
            <v>2290.75</v>
          </cell>
          <cell r="I14">
            <v>2283</v>
          </cell>
        </row>
        <row r="16">
          <cell r="B16">
            <v>7765.77</v>
          </cell>
          <cell r="I16">
            <v>7794.43</v>
          </cell>
        </row>
        <row r="17">
          <cell r="B17">
            <v>23950</v>
          </cell>
          <cell r="I17">
            <v>23995</v>
          </cell>
        </row>
      </sheetData>
      <sheetData sheetId="4">
        <row r="18">
          <cell r="AE18" t="str">
            <v>29,6309</v>
          </cell>
          <cell r="AG18">
            <v>29.514318442153495</v>
          </cell>
        </row>
        <row r="21">
          <cell r="AE21" t="str">
            <v>39,8654</v>
          </cell>
          <cell r="AG21">
            <v>39.38062451225415</v>
          </cell>
        </row>
      </sheetData>
      <sheetData sheetId="5">
        <row r="3">
          <cell r="D3">
            <v>40256</v>
          </cell>
          <cell r="L3">
            <v>448.2</v>
          </cell>
        </row>
        <row r="4">
          <cell r="D4">
            <v>40249</v>
          </cell>
          <cell r="L4">
            <v>441.3</v>
          </cell>
        </row>
        <row r="5">
          <cell r="D5">
            <v>40242</v>
          </cell>
          <cell r="L5">
            <v>437.1</v>
          </cell>
        </row>
      </sheetData>
      <sheetData sheetId="6">
        <row r="3">
          <cell r="H3" t="str">
            <v>01.02.2010</v>
          </cell>
          <cell r="I3" t="str">
            <v>01.03.2010</v>
          </cell>
        </row>
        <row r="4">
          <cell r="H4" t="str">
            <v>15 331,0</v>
          </cell>
          <cell r="I4" t="str">
            <v>15 565,9</v>
          </cell>
        </row>
        <row r="6">
          <cell r="A6" t="str">
            <v>01.01.2010</v>
          </cell>
          <cell r="B6" t="str">
            <v>15 697,7</v>
          </cell>
        </row>
      </sheetData>
      <sheetData sheetId="8">
        <row r="8">
          <cell r="C8">
            <v>4.41</v>
          </cell>
          <cell r="D8">
            <v>4.39</v>
          </cell>
          <cell r="E8">
            <v>5.7</v>
          </cell>
          <cell r="F8">
            <v>5.74</v>
          </cell>
        </row>
      </sheetData>
      <sheetData sheetId="10">
        <row r="4">
          <cell r="F4" t="str">
            <v>440,9</v>
          </cell>
          <cell r="G4" t="str">
            <v>287,9</v>
          </cell>
        </row>
        <row r="5">
          <cell r="F5" t="str">
            <v>434,2</v>
          </cell>
          <cell r="G5" t="str">
            <v>287,9</v>
          </cell>
        </row>
      </sheetData>
      <sheetData sheetId="11">
        <row r="2">
          <cell r="G2" t="str">
            <v>81,180</v>
          </cell>
          <cell r="J2">
            <v>81.17</v>
          </cell>
        </row>
        <row r="7">
          <cell r="G7" t="str">
            <v>82,150</v>
          </cell>
          <cell r="J7">
            <v>82.17</v>
          </cell>
        </row>
        <row r="12">
          <cell r="L12">
            <v>5125.404927500001</v>
          </cell>
          <cell r="M12">
            <v>5095.25548675</v>
          </cell>
        </row>
        <row r="14">
          <cell r="G14" t="str">
            <v>358,000</v>
          </cell>
          <cell r="J14">
            <v>357</v>
          </cell>
        </row>
        <row r="15">
          <cell r="G15" t="str">
            <v>80,750</v>
          </cell>
          <cell r="J15">
            <v>80.43</v>
          </cell>
        </row>
        <row r="23">
          <cell r="G23" t="str">
            <v>17,980</v>
          </cell>
          <cell r="J23">
            <v>17.51</v>
          </cell>
        </row>
        <row r="32">
          <cell r="G32" t="str">
            <v>1111,500</v>
          </cell>
          <cell r="J32">
            <v>1111.5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40267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40266</v>
      </c>
      <c r="F4" s="9">
        <f ca="1">TODAY()</f>
        <v>40267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1551.57</v>
      </c>
      <c r="F6" s="15">
        <f>'[1]инд-обновл'!B8</f>
        <v>1555.15</v>
      </c>
      <c r="G6" s="16">
        <f>IF(ISERROR(F6/E6-1),"н/д",F6/E6-1)</f>
        <v>0.002307340306914929</v>
      </c>
      <c r="H6" s="16">
        <f>IF(ISERROR(F6/D6-1),"н/д",F6/D6-1)</f>
        <v>0.0859986033519553</v>
      </c>
      <c r="I6" s="16">
        <f>IF(ISERROR(F6/C6-1),"н/д",F6/C6-1)</f>
        <v>0.07645185851733927</v>
      </c>
      <c r="J6" s="16">
        <f>IF(ISERROR(F6/B6-1),"н/д",F6/B6-1)</f>
        <v>1.4529179810725554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1440.2</v>
      </c>
      <c r="F7" s="15">
        <f>'[1]инд-обновл'!B11</f>
        <v>1434.57</v>
      </c>
      <c r="G7" s="16">
        <f>IF(ISERROR(F7/E7-1),"н/д",F7/E7-1)</f>
        <v>-0.003909179280655595</v>
      </c>
      <c r="H7" s="16">
        <f>IF(ISERROR(F7/D7-1),"н/д",F7/D7-1)</f>
        <v>0.05950516986706056</v>
      </c>
      <c r="I7" s="16">
        <f>IF(ISERROR(F7/C7-1),"н/д",F7/C7-1)</f>
        <v>0.047131386861313906</v>
      </c>
      <c r="J7" s="16">
        <f>IF(ISERROR(F7/B7-1),"н/д",F7/B7-1)</f>
        <v>1.241515625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10850.36</v>
      </c>
      <c r="F9" s="15">
        <f>'[1]СевАм-индексы'!S2</f>
        <v>10896</v>
      </c>
      <c r="G9" s="16">
        <f aca="true" t="shared" si="0" ref="G9:G15">IF(ISERROR(F9/E9-1),"н/д",F9/E9-1)</f>
        <v>0.004206312048632421</v>
      </c>
      <c r="H9" s="16">
        <f aca="true" t="shared" si="1" ref="H9:H15">IF(ISERROR(F9/D9-1),"н/д",F9/D9-1)</f>
        <v>0.05530266343825674</v>
      </c>
      <c r="I9" s="16">
        <f aca="true" t="shared" si="2" ref="I9:I15">IF(ISERROR(F9/C9-1),"н/д",F9/C9-1)</f>
        <v>0.026181955170465177</v>
      </c>
      <c r="J9" s="16">
        <f aca="true" t="shared" si="3" ref="J9:J15">IF(ISERROR(F9/B9-1),"н/д",F9/B9-1)</f>
        <v>0.2059767570558937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2395.13</v>
      </c>
      <c r="F10" s="15">
        <f>'[1]СевАм-индексы'!S18</f>
        <v>2404</v>
      </c>
      <c r="G10" s="16">
        <f t="shared" si="0"/>
        <v>0.00370334804373873</v>
      </c>
      <c r="H10" s="16">
        <f t="shared" si="1"/>
        <v>0.0741733690795352</v>
      </c>
      <c r="I10" s="16">
        <f t="shared" si="2"/>
        <v>0.03754855416486835</v>
      </c>
      <c r="J10" s="16">
        <f t="shared" si="3"/>
        <v>0.4730392156862746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1166.59</v>
      </c>
      <c r="F11" s="15">
        <f>'[1]СевАм-индексы'!S8</f>
        <v>1173</v>
      </c>
      <c r="G11" s="16">
        <f t="shared" si="0"/>
        <v>0.005494646791074809</v>
      </c>
      <c r="H11" s="16">
        <f t="shared" si="1"/>
        <v>0.0625</v>
      </c>
      <c r="I11" s="16">
        <f t="shared" si="2"/>
        <v>0.024454148471615644</v>
      </c>
      <c r="J11" s="16">
        <f t="shared" si="3"/>
        <v>0.2585836909871244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4000.66</v>
      </c>
      <c r="F12" s="15">
        <f>'[1]евр-индексы'!S47</f>
        <v>4005</v>
      </c>
      <c r="G12" s="16">
        <f t="shared" si="0"/>
        <v>0.00108482100453422</v>
      </c>
      <c r="H12" s="16">
        <f t="shared" si="1"/>
        <v>0.06999732834624628</v>
      </c>
      <c r="I12" s="16">
        <f t="shared" si="2"/>
        <v>-0.019103600293901568</v>
      </c>
      <c r="J12" s="16">
        <f t="shared" si="3"/>
        <v>0.19552238805970146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6156.85</v>
      </c>
      <c r="F13" s="15">
        <f>'[1]евр-индексы'!S36</f>
        <v>6168</v>
      </c>
      <c r="G13" s="16">
        <f t="shared" si="0"/>
        <v>0.001810991010013252</v>
      </c>
      <c r="H13" s="16">
        <f t="shared" si="1"/>
        <v>0.08859865866572547</v>
      </c>
      <c r="I13" s="16">
        <f t="shared" si="2"/>
        <v>0.013307047806801364</v>
      </c>
      <c r="J13" s="16">
        <f t="shared" si="3"/>
        <v>0.24029760707822234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5710.66</v>
      </c>
      <c r="F14" s="15">
        <f>'[1]евр-индексы'!S27</f>
        <v>5711</v>
      </c>
      <c r="G14" s="16">
        <f t="shared" si="0"/>
        <v>5.953777671940941E-05</v>
      </c>
      <c r="H14" s="16">
        <f t="shared" si="1"/>
        <v>0.06132689091246979</v>
      </c>
      <c r="I14" s="16">
        <f t="shared" si="2"/>
        <v>0.022560429722470854</v>
      </c>
      <c r="J14" s="16">
        <f t="shared" si="3"/>
        <v>0.2518632178868918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10986.47</v>
      </c>
      <c r="F15" s="15">
        <f>'[1]азия-индексы'!L10</f>
        <v>11097</v>
      </c>
      <c r="G15" s="16">
        <f t="shared" si="0"/>
        <v>0.010060556302433854</v>
      </c>
      <c r="H15" s="16">
        <f t="shared" si="1"/>
        <v>0.09093590247738881</v>
      </c>
      <c r="I15" s="16">
        <f t="shared" si="2"/>
        <v>0.027690313020929835</v>
      </c>
      <c r="J15" s="16">
        <f t="shared" si="3"/>
        <v>0.2271370120535221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7947.45</v>
      </c>
      <c r="F17" s="15">
        <f>'[1]азия-индексы'!L46</f>
        <v>7962</v>
      </c>
      <c r="G17" s="16">
        <f aca="true" t="shared" si="4" ref="G17:G22">IF(ISERROR(F17/E17-1),"н/д",F17/E17-1)</f>
        <v>0.0018307759092539566</v>
      </c>
      <c r="H17" s="16">
        <f aca="true" t="shared" si="5" ref="H17:H22">IF(ISERROR(F17/D17-1),"н/д",F17/D17-1)</f>
        <v>0.05067300079176573</v>
      </c>
      <c r="I17" s="16">
        <f aca="true" t="shared" si="6" ref="I17:I22">IF(ISERROR(F17/C17-1),"н/д",F17/C17-1)</f>
        <v>-0.043488707352234535</v>
      </c>
      <c r="J17" s="16">
        <f aca="true" t="shared" si="7" ref="J17:J22">IF(ISERROR(F17/B17-1),"н/д",F17/B17-1)</f>
        <v>0.6947637292464879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505.67</v>
      </c>
      <c r="F18" s="15">
        <f>'[1]азия-индексы'!L93</f>
        <v>501</v>
      </c>
      <c r="G18" s="16">
        <f t="shared" si="4"/>
        <v>-0.009235272015346019</v>
      </c>
      <c r="H18" s="16">
        <f t="shared" si="5"/>
        <v>-0.003976143141153132</v>
      </c>
      <c r="I18" s="16">
        <f t="shared" si="6"/>
        <v>-0.027184466019417486</v>
      </c>
      <c r="J18" s="16">
        <f t="shared" si="7"/>
        <v>0.6006389776357828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17711.35</v>
      </c>
      <c r="F19" s="15">
        <f>'[1]азия-индексы'!L78</f>
        <v>17672</v>
      </c>
      <c r="G19" s="16">
        <f t="shared" si="4"/>
        <v>-0.0022217391672570974</v>
      </c>
      <c r="H19" s="16">
        <f t="shared" si="5"/>
        <v>0.0755934266585514</v>
      </c>
      <c r="I19" s="16">
        <f t="shared" si="6"/>
        <v>0.0062062290041564605</v>
      </c>
      <c r="J19" s="16">
        <f t="shared" si="7"/>
        <v>0.7845097445218621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2794.77</v>
      </c>
      <c r="F20" s="15">
        <f>'[1]азия-индексы'!L74</f>
        <v>2789</v>
      </c>
      <c r="G20" s="16">
        <f t="shared" si="4"/>
        <v>-0.0020645706086726</v>
      </c>
      <c r="H20" s="16">
        <f t="shared" si="5"/>
        <v>0.09158512720156553</v>
      </c>
      <c r="I20" s="16">
        <f t="shared" si="6"/>
        <v>0.061667301103920824</v>
      </c>
      <c r="J20" s="16">
        <f t="shared" si="7"/>
        <v>0.940848990953375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1200.98</v>
      </c>
      <c r="F21" s="15">
        <f>'[1]азия-индексы'!L38</f>
        <v>1209</v>
      </c>
      <c r="G21" s="16">
        <f t="shared" si="4"/>
        <v>0.0066778797315525384</v>
      </c>
      <c r="H21" s="16">
        <f t="shared" si="5"/>
        <v>0.020253164556962133</v>
      </c>
      <c r="I21" s="16">
        <f t="shared" si="6"/>
        <v>0.015966386554621792</v>
      </c>
      <c r="J21" s="16">
        <f t="shared" si="7"/>
        <v>1.1173380035026268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68682.65999999999</v>
      </c>
      <c r="F22" s="15">
        <f>'[1]СевАм-индексы'!S69</f>
        <v>69939</v>
      </c>
      <c r="G22" s="16">
        <f t="shared" si="4"/>
        <v>0.01829195316547172</v>
      </c>
      <c r="H22" s="16">
        <f t="shared" si="5"/>
        <v>0.05166684209734895</v>
      </c>
      <c r="I22" s="16">
        <f t="shared" si="6"/>
        <v>-0.0046112463174075025</v>
      </c>
      <c r="J22" s="16">
        <f t="shared" si="7"/>
        <v>0.7378739687903786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81.17</v>
      </c>
      <c r="F24" s="21" t="str">
        <f>'[1]сырье'!G2</f>
        <v>81,180</v>
      </c>
      <c r="G24" s="16">
        <f aca="true" t="shared" si="8" ref="G24:G33">IF(ISERROR(F24/E24-1),"н/д",F24/E24-1)</f>
        <v>0.0001231982259455311</v>
      </c>
      <c r="H24" s="16">
        <f aca="true" t="shared" si="9" ref="H24:H33">IF(ISERROR(F24/D24-1),"н/д",F24/D24-1)</f>
        <v>0.03678160919540252</v>
      </c>
      <c r="I24" s="16">
        <f aca="true" t="shared" si="10" ref="I24:I33">IF(ISERROR(F24/C24-1),"н/д",F24/C24-1)</f>
        <v>-0.01156702788262498</v>
      </c>
      <c r="J24" s="16">
        <f aca="true" t="shared" si="11" ref="J24:J33">IF(ISERROR(F24/B24-1),"н/д",F24/B24-1)</f>
        <v>0.727601617365397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82.17</v>
      </c>
      <c r="F25" s="21" t="str">
        <f>'[1]сырье'!G7</f>
        <v>82,150</v>
      </c>
      <c r="G25" s="16">
        <f t="shared" si="8"/>
        <v>-0.00024339783375926238</v>
      </c>
      <c r="H25" s="16">
        <f t="shared" si="9"/>
        <v>0.0217661691542288</v>
      </c>
      <c r="I25" s="16">
        <f t="shared" si="10"/>
        <v>-0.016991743448605767</v>
      </c>
      <c r="J25" s="16">
        <f t="shared" si="11"/>
        <v>0.7727665084160553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1111.5</v>
      </c>
      <c r="F26" s="21" t="str">
        <f>'[1]сырье'!G32</f>
        <v>1111,500</v>
      </c>
      <c r="G26" s="16">
        <f t="shared" si="8"/>
        <v>0</v>
      </c>
      <c r="H26" s="16">
        <f t="shared" si="9"/>
        <v>-0.008651444880485193</v>
      </c>
      <c r="I26" s="16">
        <f t="shared" si="10"/>
        <v>-0.037328945089208254</v>
      </c>
      <c r="J26" s="16">
        <f t="shared" si="11"/>
        <v>0.26738882554161925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7794.43</v>
      </c>
      <c r="F27" s="21">
        <f>'[1]инд-обновл'!B16</f>
        <v>7765.77</v>
      </c>
      <c r="G27" s="16">
        <f t="shared" si="8"/>
        <v>-0.003676984718574694</v>
      </c>
      <c r="H27" s="16">
        <f t="shared" si="9"/>
        <v>0.04323943094345717</v>
      </c>
      <c r="I27" s="16">
        <f t="shared" si="10"/>
        <v>0.012211812181311954</v>
      </c>
      <c r="J27" s="16">
        <f t="shared" si="11"/>
        <v>1.5295667752442998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23995</v>
      </c>
      <c r="F28" s="21">
        <f>'[1]инд-обновл'!B17</f>
        <v>23950</v>
      </c>
      <c r="G28" s="16">
        <f t="shared" si="8"/>
        <v>-0.0018753907063971953</v>
      </c>
      <c r="H28" s="16">
        <f t="shared" si="9"/>
        <v>0.10623556581986149</v>
      </c>
      <c r="I28" s="16">
        <f t="shared" si="10"/>
        <v>0.30546168102038584</v>
      </c>
      <c r="J28" s="16">
        <f t="shared" si="11"/>
        <v>0.8843430369787568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2283</v>
      </c>
      <c r="F29" s="21">
        <f>'[1]инд-обновл'!B14</f>
        <v>2290.75</v>
      </c>
      <c r="G29" s="16">
        <f t="shared" si="8"/>
        <v>0.0033946561541831066</v>
      </c>
      <c r="H29" s="16">
        <f t="shared" si="9"/>
        <v>0.07119476268412428</v>
      </c>
      <c r="I29" s="16">
        <f t="shared" si="10"/>
        <v>-0.025316455696202556</v>
      </c>
      <c r="J29" s="16">
        <f t="shared" si="11"/>
        <v>0.5322742474916389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80.43</v>
      </c>
      <c r="F30" s="21" t="str">
        <f>'[1]сырье'!G15</f>
        <v>80,750</v>
      </c>
      <c r="G30" s="16">
        <f t="shared" si="8"/>
        <v>0.003978614944672332</v>
      </c>
      <c r="H30" s="16">
        <f t="shared" si="9"/>
        <v>-0.02933044837119847</v>
      </c>
      <c r="I30" s="16">
        <f t="shared" si="10"/>
        <v>0.10389610389610371</v>
      </c>
      <c r="J30" s="16">
        <f t="shared" si="11"/>
        <v>0.6889772014222966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17.51</v>
      </c>
      <c r="F31" s="21" t="str">
        <f>'[1]сырье'!G23</f>
        <v>17,980</v>
      </c>
      <c r="G31" s="16">
        <f t="shared" si="8"/>
        <v>0.026841804683038095</v>
      </c>
      <c r="H31" s="16">
        <f t="shared" si="9"/>
        <v>-0.2476987447698744</v>
      </c>
      <c r="I31" s="16">
        <f t="shared" si="10"/>
        <v>-0.3468942971304032</v>
      </c>
      <c r="J31" s="16">
        <f t="shared" si="11"/>
        <v>0.591150442477876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357</v>
      </c>
      <c r="F32" s="21" t="str">
        <f>'[1]сырье'!G14</f>
        <v>358,000</v>
      </c>
      <c r="G32" s="16">
        <f t="shared" si="8"/>
        <v>0.0028011204481792618</v>
      </c>
      <c r="H32" s="16">
        <f t="shared" si="9"/>
        <v>-0.08556832694763727</v>
      </c>
      <c r="I32" s="16">
        <f t="shared" si="10"/>
        <v>-0.15516224188790562</v>
      </c>
      <c r="J32" s="16">
        <f t="shared" si="11"/>
        <v>-0.0878980891719745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5095.25548675</v>
      </c>
      <c r="F33" s="21">
        <f>'[1]сырье'!L12</f>
        <v>5125.404927500001</v>
      </c>
      <c r="G33" s="16">
        <f t="shared" si="8"/>
        <v>0.00591715976331364</v>
      </c>
      <c r="H33" s="16">
        <f t="shared" si="9"/>
        <v>-0.11134682693524689</v>
      </c>
      <c r="I33" s="16">
        <f t="shared" si="10"/>
        <v>-0.19734700254323012</v>
      </c>
      <c r="J33" s="16">
        <f t="shared" si="11"/>
        <v>-0.20990813653250295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40266</v>
      </c>
      <c r="F35" s="24">
        <f ca="1">TODAY()</f>
        <v>40267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 t="str">
        <f>'[1]остатки средств на кс'!F5</f>
        <v>434,2</v>
      </c>
      <c r="F37" s="26" t="str">
        <f>'[1]остатки средств на кс'!F4</f>
        <v>440,9</v>
      </c>
      <c r="G37" s="16">
        <f aca="true" t="shared" si="12" ref="G37:G43">IF(ISERROR(F37/E37-1),"н/д",F37/E37-1)</f>
        <v>0.01543067710732382</v>
      </c>
      <c r="H37" s="16">
        <f aca="true" t="shared" si="13" ref="H37:H43">IF(ISERROR(F37/D37-1),"н/д",F37/D37-1)</f>
        <v>-0.2057286975319763</v>
      </c>
      <c r="I37" s="16">
        <f aca="true" t="shared" si="14" ref="I37:I43">IF(ISERROR(F37/C37-1),"н/д",F37/C37-1)</f>
        <v>-0.5100566729636626</v>
      </c>
      <c r="J37" s="16">
        <f aca="true" t="shared" si="15" ref="J37:J43">IF(ISERROR(F37/B37-1),"н/д",F37/B37-1)</f>
        <v>-0.5709420007785131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 t="str">
        <f>'[1]остатки средств на кс'!G5</f>
        <v>287,9</v>
      </c>
      <c r="F38" s="26" t="str">
        <f>'[1]остатки средств на кс'!G4</f>
        <v>287,9</v>
      </c>
      <c r="G38" s="16">
        <f t="shared" si="12"/>
        <v>0</v>
      </c>
      <c r="H38" s="16">
        <f t="shared" si="13"/>
        <v>-0.2674300254452927</v>
      </c>
      <c r="I38" s="16">
        <f t="shared" si="14"/>
        <v>-0.5673279230538022</v>
      </c>
      <c r="J38" s="16">
        <f t="shared" si="15"/>
        <v>-0.6413354927120967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4.41</v>
      </c>
      <c r="F39" s="21">
        <f>'[1]ратес-сбр'!D8</f>
        <v>4.39</v>
      </c>
      <c r="G39" s="16">
        <f t="shared" si="12"/>
        <v>-0.0045351473922903285</v>
      </c>
      <c r="H39" s="16">
        <f t="shared" si="13"/>
        <v>-0.19744058500914075</v>
      </c>
      <c r="I39" s="16">
        <f t="shared" si="14"/>
        <v>-0.45935960591133007</v>
      </c>
      <c r="J39" s="16">
        <f t="shared" si="15"/>
        <v>-0.7203821656050955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5.7</v>
      </c>
      <c r="F40" s="21">
        <f>'[1]ратес-сбр'!F8</f>
        <v>5.74</v>
      </c>
      <c r="G40" s="16">
        <f t="shared" si="12"/>
        <v>0.007017543859649145</v>
      </c>
      <c r="H40" s="16">
        <f t="shared" si="13"/>
        <v>-0.1471025260029718</v>
      </c>
      <c r="I40" s="16">
        <f t="shared" si="14"/>
        <v>-0.48007246376811585</v>
      </c>
      <c r="J40" s="16">
        <f t="shared" si="15"/>
        <v>-0.7342592592592593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0.288</v>
      </c>
      <c r="F41" s="30">
        <v>0.289</v>
      </c>
      <c r="G41" s="16">
        <f t="shared" si="12"/>
        <v>0.003472222222222321</v>
      </c>
      <c r="H41" s="16">
        <f t="shared" si="13"/>
        <v>0.14682539682539675</v>
      </c>
      <c r="I41" s="16">
        <f t="shared" si="14"/>
        <v>0.15599999999999992</v>
      </c>
      <c r="J41" s="16">
        <f t="shared" si="15"/>
        <v>-0.7935714285714286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валют'!AG18</f>
        <v>29.514318442153495</v>
      </c>
      <c r="F42" s="26" t="str">
        <f>'[1]курсы валют'!AE18</f>
        <v>29,6309</v>
      </c>
      <c r="G42" s="16">
        <f t="shared" si="12"/>
        <v>0.003949999999999898</v>
      </c>
      <c r="H42" s="16">
        <f t="shared" si="13"/>
        <v>-0.010654424040066779</v>
      </c>
      <c r="I42" s="16">
        <f t="shared" si="14"/>
        <v>-0.018844370860927162</v>
      </c>
      <c r="J42" s="16">
        <f t="shared" si="15"/>
        <v>0.007853741496598676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валют'!AG21</f>
        <v>39.38062451225415</v>
      </c>
      <c r="F43" s="26" t="str">
        <f>'[1]курсы валют'!AE21</f>
        <v>39,8654</v>
      </c>
      <c r="G43" s="16">
        <f t="shared" si="12"/>
        <v>0.012310000000000043</v>
      </c>
      <c r="H43" s="16">
        <f t="shared" si="13"/>
        <v>-0.0229068627450979</v>
      </c>
      <c r="I43" s="16">
        <f t="shared" si="14"/>
        <v>-0.08355402298850567</v>
      </c>
      <c r="J43" s="16">
        <f t="shared" si="15"/>
        <v>-0.037067632850241505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40242</v>
      </c>
      <c r="E44" s="32">
        <f>'[1]ЗВР-cbr'!D4</f>
        <v>40249</v>
      </c>
      <c r="F44" s="32">
        <f>'[1]ЗВР-cbr'!D3</f>
        <v>40256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437.1</v>
      </c>
      <c r="E45" s="26">
        <f>'[1]ЗВР-cbr'!L4</f>
        <v>441.3</v>
      </c>
      <c r="F45" s="26">
        <f>'[1]ЗВР-cbr'!L3</f>
        <v>448.2</v>
      </c>
      <c r="G45" s="16">
        <f>IF(ISERROR(F45/E45-1),"н/д",F45/E45-1)</f>
        <v>0.015635622025832685</v>
      </c>
      <c r="H45" s="16">
        <f>IF(ISERROR(F45/D45-1),"н/д",F45/D45-1)</f>
        <v>0.02539464653397383</v>
      </c>
      <c r="I45" s="16">
        <f>IF(ISERROR(F45/C45-1),"н/д",F45/C45-1)</f>
        <v>0.0239890335846471</v>
      </c>
      <c r="J45" s="16">
        <f>IF(ISERROR(F45/B45-1),"н/д",F45/B45-1)</f>
        <v>0.05211267605633796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40252</v>
      </c>
      <c r="F46" s="32">
        <v>40259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2.9</v>
      </c>
      <c r="F47" s="36">
        <v>3.1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 t="str">
        <f>'[1]M2'!A6</f>
        <v>01.01.2010</v>
      </c>
      <c r="E48" s="32" t="str">
        <f>'[1]M2'!H3</f>
        <v>01.02.2010</v>
      </c>
      <c r="F48" s="32" t="str">
        <f>'[1]M2'!I3</f>
        <v>01.03.2010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 t="str">
        <f>'[1]M2'!B6</f>
        <v>15 697,7</v>
      </c>
      <c r="E49" s="26" t="str">
        <f>'[1]M2'!H4</f>
        <v>15 331,0</v>
      </c>
      <c r="F49" s="26" t="str">
        <f>'[1]M2'!I4</f>
        <v>15 565,9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2010-03-30T09:11:37Z</cp:lastPrinted>
  <dcterms:created xsi:type="dcterms:W3CDTF">2010-03-30T09:11:08Z</dcterms:created>
  <dcterms:modified xsi:type="dcterms:W3CDTF">2010-03-30T09:11:58Z</dcterms:modified>
  <cp:category/>
  <cp:version/>
  <cp:contentType/>
  <cp:contentStatus/>
</cp:coreProperties>
</file>