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<sst xmlns="http://schemas.openxmlformats.org/spreadsheetml/2006/main" count="81" uniqueCount="74">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</sst>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10568</v>
          </cell>
          <cell r="S10">
            <v>10585.92</v>
          </cell>
        </row>
        <row r="41">
          <cell r="L41">
            <v>1177</v>
          </cell>
          <cell r="S41">
            <v>1172.8</v>
          </cell>
        </row>
        <row r="49">
          <cell r="L49">
            <v>7771</v>
          </cell>
          <cell r="S49">
            <v>7762.27</v>
          </cell>
        </row>
        <row r="77">
          <cell r="L77">
            <v>2657</v>
          </cell>
          <cell r="S77">
            <v>2626.4500000000003</v>
          </cell>
        </row>
        <row r="81">
          <cell r="L81">
            <v>17052</v>
          </cell>
          <cell r="S81">
            <v>17102.6</v>
          </cell>
        </row>
        <row r="96">
          <cell r="L96">
            <v>527</v>
          </cell>
          <cell r="S96">
            <v>521.12</v>
          </cell>
        </row>
      </sheetData>
      <sheetData sheetId="1">
        <row r="27">
          <cell r="Q27">
            <v>5606.72</v>
          </cell>
          <cell r="S27">
            <v>5583</v>
          </cell>
        </row>
        <row r="36">
          <cell r="Q36">
            <v>5875.91</v>
          </cell>
          <cell r="S36">
            <v>5855</v>
          </cell>
        </row>
        <row r="47">
          <cell r="Q47">
            <v>3903.54</v>
          </cell>
          <cell r="S47">
            <v>3892</v>
          </cell>
        </row>
      </sheetData>
      <sheetData sheetId="2">
        <row r="2">
          <cell r="Q2">
            <v>10566.2</v>
          </cell>
          <cell r="S2">
            <v>10553</v>
          </cell>
        </row>
        <row r="8">
          <cell r="Q8">
            <v>1138.7</v>
          </cell>
          <cell r="S8">
            <v>1139</v>
          </cell>
        </row>
        <row r="18">
          <cell r="Q18">
            <v>2326.35</v>
          </cell>
          <cell r="S18">
            <v>2332</v>
          </cell>
        </row>
        <row r="69">
          <cell r="Q69">
            <v>68846.5</v>
          </cell>
          <cell r="S69">
            <v>68575</v>
          </cell>
        </row>
      </sheetData>
      <sheetData sheetId="3">
        <row r="8">
          <cell r="B8">
            <v>1491.79</v>
          </cell>
          <cell r="I8">
            <v>1508.21</v>
          </cell>
        </row>
        <row r="11">
          <cell r="B11">
            <v>1398.76</v>
          </cell>
          <cell r="I11">
            <v>1414.37</v>
          </cell>
        </row>
        <row r="14">
          <cell r="B14">
            <v>2231.5</v>
          </cell>
          <cell r="I14">
            <v>2231</v>
          </cell>
        </row>
        <row r="16">
          <cell r="B16">
            <v>7433.98</v>
          </cell>
          <cell r="I16">
            <v>7518.86</v>
          </cell>
        </row>
        <row r="17">
          <cell r="B17">
            <v>22000</v>
          </cell>
          <cell r="I17">
            <v>22300</v>
          </cell>
        </row>
      </sheetData>
      <sheetData sheetId="4">
        <row r="18">
          <cell r="AA18">
            <v>29.8366</v>
          </cell>
          <cell r="AC18">
            <v>29.82168915542229</v>
          </cell>
        </row>
        <row r="21">
          <cell r="AA21">
            <v>40.5211</v>
          </cell>
          <cell r="AC21">
            <v>40.721449531695946</v>
          </cell>
        </row>
      </sheetData>
      <sheetData sheetId="5">
        <row r="3">
          <cell r="D3">
            <v>40228</v>
          </cell>
          <cell r="L3">
            <v>432.4</v>
          </cell>
        </row>
        <row r="4">
          <cell r="D4">
            <v>40221</v>
          </cell>
          <cell r="L4">
            <v>431.5</v>
          </cell>
        </row>
        <row r="5">
          <cell r="D5">
            <v>40214</v>
          </cell>
          <cell r="L5">
            <v>433.2</v>
          </cell>
        </row>
      </sheetData>
      <sheetData sheetId="8">
        <row r="8">
          <cell r="C8">
            <v>5.02</v>
          </cell>
          <cell r="D8">
            <v>4.87</v>
          </cell>
          <cell r="E8">
            <v>6.27</v>
          </cell>
          <cell r="F8">
            <v>6.05</v>
          </cell>
        </row>
      </sheetData>
      <sheetData sheetId="10">
        <row r="4">
          <cell r="F4">
            <v>401.1</v>
          </cell>
          <cell r="G4">
            <v>264.1</v>
          </cell>
        </row>
        <row r="5">
          <cell r="F5">
            <v>463.9</v>
          </cell>
          <cell r="G5">
            <v>302.4</v>
          </cell>
        </row>
      </sheetData>
      <sheetData sheetId="11">
        <row r="2">
          <cell r="G2" t="str">
            <v>79,450</v>
          </cell>
          <cell r="J2">
            <v>80.47</v>
          </cell>
        </row>
        <row r="7">
          <cell r="G7" t="str">
            <v>80,950</v>
          </cell>
          <cell r="J7">
            <v>81.87</v>
          </cell>
        </row>
        <row r="12">
          <cell r="L12">
            <v>5428.6947785</v>
          </cell>
          <cell r="M12">
            <v>5464.57329</v>
          </cell>
        </row>
        <row r="14">
          <cell r="G14" t="str">
            <v>373,000</v>
          </cell>
          <cell r="J14">
            <v>375</v>
          </cell>
        </row>
        <row r="15">
          <cell r="G15" t="str">
            <v>81,750</v>
          </cell>
          <cell r="J15">
            <v>82.04</v>
          </cell>
        </row>
        <row r="23">
          <cell r="G23" t="str">
            <v>21,030</v>
          </cell>
          <cell r="J23">
            <v>21.57</v>
          </cell>
        </row>
        <row r="32">
          <cell r="G32" t="str">
            <v>1120,300</v>
          </cell>
          <cell r="J32">
            <v>1124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22">
      <selection activeCell="F41" sqref="F41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40246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40245</v>
      </c>
      <c r="F4" s="9">
        <f ca="1">TODAY()</f>
        <v>40246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1508.21</v>
      </c>
      <c r="F6" s="15">
        <f>'[1]инд-обновл'!B8</f>
        <v>1491.79</v>
      </c>
      <c r="G6" s="16">
        <f>IF(ISERROR(F6/E6-1),"н/д",F6/E6-1)</f>
        <v>-0.010887078059421462</v>
      </c>
      <c r="H6" s="16">
        <f>IF(ISERROR(F6/D6-1),"н/д",F6/D6-1)</f>
        <v>0.014133242692046188</v>
      </c>
      <c r="I6" s="16">
        <f>IF(ISERROR(F6/C6-1),"н/д",F6/C6-1)</f>
        <v>0.032595002422648234</v>
      </c>
      <c r="J6" s="16">
        <f>IF(ISERROR(F6/B6-1),"н/д",F6/B6-1)</f>
        <v>1.3529810725552052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1414.37</v>
      </c>
      <c r="F7" s="15">
        <f>'[1]инд-обновл'!B11</f>
        <v>1398.76</v>
      </c>
      <c r="G7" s="16">
        <f>IF(ISERROR(F7/E7-1),"н/д",F7/E7-1)</f>
        <v>-0.011036715993693269</v>
      </c>
      <c r="H7" s="16">
        <f>IF(ISERROR(F7/D7-1),"н/д",F7/D7-1)</f>
        <v>-0.012872265349329615</v>
      </c>
      <c r="I7" s="16">
        <f>IF(ISERROR(F7/C7-1),"н/д",F7/C7-1)</f>
        <v>0.020992700729927094</v>
      </c>
      <c r="J7" s="16">
        <f>IF(ISERROR(F7/B7-1),"н/д",F7/B7-1)</f>
        <v>1.1855625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10566.2</v>
      </c>
      <c r="F9" s="15">
        <f>'[1]СевАм-индексы'!S2</f>
        <v>10553</v>
      </c>
      <c r="G9" s="16">
        <f aca="true" t="shared" si="0" ref="G9:G15">IF(ISERROR(F9/E9-1),"н/д",F9/E9-1)</f>
        <v>-0.0012492665291212735</v>
      </c>
      <c r="H9" s="16">
        <f aca="true" t="shared" si="1" ref="H9:H15">IF(ISERROR(F9/D9-1),"н/д",F9/D9-1)</f>
        <v>0.04827654713420082</v>
      </c>
      <c r="I9" s="16">
        <f aca="true" t="shared" si="2" ref="I9:I15">IF(ISERROR(F9/C9-1),"н/д",F9/C9-1)</f>
        <v>-0.006121680165756316</v>
      </c>
      <c r="J9" s="16">
        <f aca="true" t="shared" si="3" ref="J9:J15">IF(ISERROR(F9/B9-1),"н/д",F9/B9-1)</f>
        <v>0.16801328168234653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2326.35</v>
      </c>
      <c r="F10" s="15">
        <f>'[1]СевАм-индексы'!S18</f>
        <v>2332</v>
      </c>
      <c r="G10" s="16">
        <f t="shared" si="0"/>
        <v>0.002428697315537187</v>
      </c>
      <c r="H10" s="16">
        <f t="shared" si="1"/>
        <v>0.08616674429436433</v>
      </c>
      <c r="I10" s="16">
        <f t="shared" si="2"/>
        <v>0.006473888649115134</v>
      </c>
      <c r="J10" s="16">
        <f t="shared" si="3"/>
        <v>0.428921568627451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1138.7</v>
      </c>
      <c r="F11" s="15">
        <f>'[1]СевАм-индексы'!S8</f>
        <v>1139</v>
      </c>
      <c r="G11" s="16">
        <f t="shared" si="0"/>
        <v>0.00026345832967411553</v>
      </c>
      <c r="H11" s="16">
        <f t="shared" si="1"/>
        <v>0.06052141527001864</v>
      </c>
      <c r="I11" s="16">
        <f t="shared" si="2"/>
        <v>-0.005240174672489051</v>
      </c>
      <c r="J11" s="16">
        <f t="shared" si="3"/>
        <v>0.22210300429184548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3903.54</v>
      </c>
      <c r="F12" s="15">
        <f>'[1]евр-индексы'!S47</f>
        <v>3892</v>
      </c>
      <c r="G12" s="16">
        <f t="shared" si="0"/>
        <v>-0.0029562909564139206</v>
      </c>
      <c r="H12" s="16">
        <f t="shared" si="1"/>
        <v>0.03455608718766623</v>
      </c>
      <c r="I12" s="16">
        <f t="shared" si="2"/>
        <v>-0.04677932892481018</v>
      </c>
      <c r="J12" s="16">
        <f t="shared" si="3"/>
        <v>0.1617910447761195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5875.91</v>
      </c>
      <c r="F13" s="15">
        <f>'[1]евр-индексы'!S36</f>
        <v>5855</v>
      </c>
      <c r="G13" s="16">
        <f t="shared" si="0"/>
        <v>-0.0035585977320959916</v>
      </c>
      <c r="H13" s="16">
        <f t="shared" si="1"/>
        <v>0.03555005305978076</v>
      </c>
      <c r="I13" s="16">
        <f t="shared" si="2"/>
        <v>-0.038114013471332364</v>
      </c>
      <c r="J13" s="16">
        <f t="shared" si="3"/>
        <v>0.17735773175145786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5606.72</v>
      </c>
      <c r="F14" s="15">
        <f>'[1]евр-индексы'!S27</f>
        <v>5583</v>
      </c>
      <c r="G14" s="16">
        <f t="shared" si="0"/>
        <v>-0.004230637520689529</v>
      </c>
      <c r="H14" s="16">
        <f t="shared" si="1"/>
        <v>0.06403659233847914</v>
      </c>
      <c r="I14" s="16">
        <f t="shared" si="2"/>
        <v>-0.0003581020590868178</v>
      </c>
      <c r="J14" s="16">
        <f t="shared" si="3"/>
        <v>0.22380534853134582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10585.92</v>
      </c>
      <c r="F15" s="15">
        <f>'[1]азия-индексы'!L10</f>
        <v>10568</v>
      </c>
      <c r="G15" s="16">
        <f t="shared" si="0"/>
        <v>-0.0016928146065717797</v>
      </c>
      <c r="H15" s="16">
        <f t="shared" si="1"/>
        <v>0.03557079862812351</v>
      </c>
      <c r="I15" s="16">
        <f t="shared" si="2"/>
        <v>-0.02130024078533066</v>
      </c>
      <c r="J15" s="16">
        <f t="shared" si="3"/>
        <v>0.16863872608647568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7762.27</v>
      </c>
      <c r="F17" s="15">
        <f>'[1]азия-индексы'!L49</f>
        <v>7771</v>
      </c>
      <c r="G17" s="16">
        <f aca="true" t="shared" si="4" ref="G17:G22">IF(ISERROR(F17/E17-1),"н/д",F17/E17-1)</f>
        <v>0.0011246710047447817</v>
      </c>
      <c r="H17" s="16">
        <f aca="true" t="shared" si="5" ref="H17:H22">IF(ISERROR(F17/D17-1),"н/д",F17/D17-1)</f>
        <v>0.032691029900332236</v>
      </c>
      <c r="I17" s="16">
        <f aca="true" t="shared" si="6" ref="I17:I22">IF(ISERROR(F17/C17-1),"н/д",F17/C17-1)</f>
        <v>-0.06643440653531951</v>
      </c>
      <c r="J17" s="16">
        <f aca="true" t="shared" si="7" ref="J17:J22">IF(ISERROR(F17/B17-1),"н/д",F17/B17-1)</f>
        <v>0.6541081311196253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521.12</v>
      </c>
      <c r="F18" s="15">
        <f>'[1]азия-индексы'!L96</f>
        <v>527</v>
      </c>
      <c r="G18" s="16">
        <f t="shared" si="4"/>
        <v>0.01128338962235187</v>
      </c>
      <c r="H18" s="16">
        <f t="shared" si="5"/>
        <v>0.08213552361396315</v>
      </c>
      <c r="I18" s="16">
        <f t="shared" si="6"/>
        <v>0.023300970873786353</v>
      </c>
      <c r="J18" s="16">
        <f t="shared" si="7"/>
        <v>0.6837060702875399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17102.6</v>
      </c>
      <c r="F19" s="15">
        <f>'[1]азия-индексы'!L81</f>
        <v>17052</v>
      </c>
      <c r="G19" s="16">
        <f t="shared" si="4"/>
        <v>-0.002958614479669719</v>
      </c>
      <c r="H19" s="16">
        <f t="shared" si="5"/>
        <v>0.042553191489361764</v>
      </c>
      <c r="I19" s="16">
        <f t="shared" si="6"/>
        <v>-0.029095257074531644</v>
      </c>
      <c r="J19" s="16">
        <f t="shared" si="7"/>
        <v>0.7219024538018781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2626.4500000000003</v>
      </c>
      <c r="F20" s="15">
        <f>'[1]азия-индексы'!L77</f>
        <v>2657</v>
      </c>
      <c r="G20" s="16">
        <f t="shared" si="4"/>
        <v>0.011631670125073601</v>
      </c>
      <c r="H20" s="16">
        <f t="shared" si="5"/>
        <v>0.02666151468315303</v>
      </c>
      <c r="I20" s="16">
        <f t="shared" si="6"/>
        <v>0.011419870574800095</v>
      </c>
      <c r="J20" s="16">
        <f t="shared" si="7"/>
        <v>0.848990953375087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1172.8</v>
      </c>
      <c r="F21" s="15">
        <f>'[1]азия-индексы'!L41</f>
        <v>1177</v>
      </c>
      <c r="G21" s="16">
        <f t="shared" si="4"/>
        <v>0.003581173260573056</v>
      </c>
      <c r="H21" s="16">
        <f t="shared" si="5"/>
        <v>0.06708975521305538</v>
      </c>
      <c r="I21" s="16">
        <f t="shared" si="6"/>
        <v>-0.01092436974789912</v>
      </c>
      <c r="J21" s="16">
        <f t="shared" si="7"/>
        <v>1.0612959719789843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68846.5</v>
      </c>
      <c r="F22" s="15">
        <f>'[1]СевАм-индексы'!S69</f>
        <v>68575</v>
      </c>
      <c r="G22" s="16">
        <f t="shared" si="4"/>
        <v>-0.0039435555910612985</v>
      </c>
      <c r="H22" s="16">
        <f t="shared" si="5"/>
        <v>0.04851533592244883</v>
      </c>
      <c r="I22" s="16">
        <f t="shared" si="6"/>
        <v>-0.024024024024024038</v>
      </c>
      <c r="J22" s="16">
        <f t="shared" si="7"/>
        <v>0.7039807176225028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80.47</v>
      </c>
      <c r="F24" s="21" t="str">
        <f>'[1]сырье'!G2</f>
        <v>79,450</v>
      </c>
      <c r="G24" s="16">
        <f aca="true" t="shared" si="8" ref="G24:G33">IF(ISERROR(F24/E24-1),"н/д",F24/E24-1)</f>
        <v>-0.012675531253883432</v>
      </c>
      <c r="H24" s="16">
        <f aca="true" t="shared" si="9" ref="H24:H33">IF(ISERROR(F24/D24-1),"н/д",F24/D24-1)</f>
        <v>0.0867186431404734</v>
      </c>
      <c r="I24" s="16">
        <f aca="true" t="shared" si="10" ref="I24:I33">IF(ISERROR(F24/C24-1),"н/д",F24/C24-1)</f>
        <v>-0.032631194447826584</v>
      </c>
      <c r="J24" s="16">
        <f aca="true" t="shared" si="11" ref="J24:J33">IF(ISERROR(F24/B24-1),"н/д",F24/B24-1)</f>
        <v>0.6907852734624389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81.87</v>
      </c>
      <c r="F25" s="21" t="str">
        <f>'[1]сырье'!G7</f>
        <v>80,950</v>
      </c>
      <c r="G25" s="16">
        <f t="shared" si="8"/>
        <v>-0.011237327470379865</v>
      </c>
      <c r="H25" s="16">
        <f t="shared" si="9"/>
        <v>0.08759908638989655</v>
      </c>
      <c r="I25" s="16">
        <f t="shared" si="10"/>
        <v>-0.03135096326432918</v>
      </c>
      <c r="J25" s="16">
        <f t="shared" si="11"/>
        <v>0.7468709538195943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1124</v>
      </c>
      <c r="F26" s="21" t="str">
        <f>'[1]сырье'!G32</f>
        <v>1120,300</v>
      </c>
      <c r="G26" s="16">
        <f t="shared" si="8"/>
        <v>-0.0032918149466192315</v>
      </c>
      <c r="H26" s="16">
        <f t="shared" si="9"/>
        <v>0.013846153846153841</v>
      </c>
      <c r="I26" s="16">
        <f t="shared" si="10"/>
        <v>-0.029707257924822428</v>
      </c>
      <c r="J26" s="16">
        <f t="shared" si="11"/>
        <v>0.27742303306727467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7518.86</v>
      </c>
      <c r="F27" s="21">
        <f>'[1]инд-обновл'!B16</f>
        <v>7433.98</v>
      </c>
      <c r="G27" s="16">
        <f t="shared" si="8"/>
        <v>-0.011288945398637562</v>
      </c>
      <c r="H27" s="16">
        <f t="shared" si="9"/>
        <v>0.09356202972955074</v>
      </c>
      <c r="I27" s="16">
        <f t="shared" si="10"/>
        <v>-0.031034608606792524</v>
      </c>
      <c r="J27" s="16">
        <f t="shared" si="11"/>
        <v>1.421491856677524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22300</v>
      </c>
      <c r="F28" s="21">
        <f>'[1]инд-обновл'!B17</f>
        <v>22000</v>
      </c>
      <c r="G28" s="16">
        <f t="shared" si="8"/>
        <v>-0.013452914798206317</v>
      </c>
      <c r="H28" s="16">
        <f t="shared" si="9"/>
        <v>0.22222222222222232</v>
      </c>
      <c r="I28" s="16">
        <f t="shared" si="10"/>
        <v>0.1991714815218577</v>
      </c>
      <c r="J28" s="16">
        <f t="shared" si="11"/>
        <v>0.7309205350118018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2231</v>
      </c>
      <c r="F29" s="21">
        <f>'[1]инд-обновл'!B14</f>
        <v>2231.5</v>
      </c>
      <c r="G29" s="16">
        <f t="shared" si="8"/>
        <v>0.00022411474675032572</v>
      </c>
      <c r="H29" s="16">
        <f t="shared" si="9"/>
        <v>0.0702637889688249</v>
      </c>
      <c r="I29" s="16">
        <f t="shared" si="10"/>
        <v>-0.05052653972981602</v>
      </c>
      <c r="J29" s="16">
        <f t="shared" si="11"/>
        <v>0.4926421404682275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82.04</v>
      </c>
      <c r="F30" s="21" t="str">
        <f>'[1]сырье'!G15</f>
        <v>81,750</v>
      </c>
      <c r="G30" s="16">
        <f t="shared" si="8"/>
        <v>-0.0035348610433935113</v>
      </c>
      <c r="H30" s="16">
        <f t="shared" si="9"/>
        <v>0.19832893579595434</v>
      </c>
      <c r="I30" s="16">
        <f t="shared" si="10"/>
        <v>0.11756664388243321</v>
      </c>
      <c r="J30" s="16">
        <f t="shared" si="11"/>
        <v>0.7098933277556996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21.57</v>
      </c>
      <c r="F31" s="21" t="str">
        <f>'[1]сырье'!G23</f>
        <v>21,030</v>
      </c>
      <c r="G31" s="16">
        <f t="shared" si="8"/>
        <v>-0.025034770514603566</v>
      </c>
      <c r="H31" s="16">
        <f t="shared" si="9"/>
        <v>-0.28176229508196715</v>
      </c>
      <c r="I31" s="16">
        <f t="shared" si="10"/>
        <v>-0.23610606610969853</v>
      </c>
      <c r="J31" s="16">
        <f t="shared" si="11"/>
        <v>0.8610619469026548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375</v>
      </c>
      <c r="F32" s="21" t="str">
        <f>'[1]сырье'!G14</f>
        <v>373,000</v>
      </c>
      <c r="G32" s="16">
        <f t="shared" si="8"/>
        <v>-0.005333333333333301</v>
      </c>
      <c r="H32" s="16">
        <f t="shared" si="9"/>
        <v>0.03899721448467974</v>
      </c>
      <c r="I32" s="16">
        <f t="shared" si="10"/>
        <v>-0.11976401179940999</v>
      </c>
      <c r="J32" s="16">
        <f t="shared" si="11"/>
        <v>-0.04968152866242037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5464.57329</v>
      </c>
      <c r="F33" s="21">
        <f>'[1]сырье'!L12</f>
        <v>5428.6947785</v>
      </c>
      <c r="G33" s="16">
        <f t="shared" si="8"/>
        <v>-0.006565656565656552</v>
      </c>
      <c r="H33" s="16">
        <f t="shared" si="9"/>
        <v>0.016624739415571854</v>
      </c>
      <c r="I33" s="16">
        <f t="shared" si="10"/>
        <v>-0.14985094877834115</v>
      </c>
      <c r="J33" s="16">
        <f t="shared" si="11"/>
        <v>-0.1631553732022013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40245</v>
      </c>
      <c r="F35" s="24">
        <f ca="1">TODAY()</f>
        <v>40246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463.9</v>
      </c>
      <c r="F37" s="26">
        <f>'[1]остатки средств на кс'!F4</f>
        <v>401.1</v>
      </c>
      <c r="G37" s="16">
        <f aca="true" t="shared" si="12" ref="G37:G43">IF(ISERROR(F37/E37-1),"н/д",F37/E37-1)</f>
        <v>-0.1353740030178917</v>
      </c>
      <c r="H37" s="16">
        <f aca="true" t="shared" si="13" ref="H37:H43">IF(ISERROR(F37/D37-1),"н/д",F37/D37-1)</f>
        <v>-0.2346880366342301</v>
      </c>
      <c r="I37" s="16">
        <f aca="true" t="shared" si="14" ref="I37:I43">IF(ISERROR(F37/C37-1),"н/д",F37/C37-1)</f>
        <v>-0.5542838093121458</v>
      </c>
      <c r="J37" s="16">
        <f aca="true" t="shared" si="15" ref="J37:J43">IF(ISERROR(F37/B37-1),"н/д",F37/B37-1)</f>
        <v>-0.6096730245231607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302.4</v>
      </c>
      <c r="F38" s="26">
        <f>'[1]остатки средств на кс'!G4</f>
        <v>264.1</v>
      </c>
      <c r="G38" s="16">
        <f t="shared" si="12"/>
        <v>-0.12665343915343896</v>
      </c>
      <c r="H38" s="16">
        <f t="shared" si="13"/>
        <v>-0.2495026996305768</v>
      </c>
      <c r="I38" s="16">
        <f t="shared" si="14"/>
        <v>-0.6030958821761346</v>
      </c>
      <c r="J38" s="16">
        <f t="shared" si="15"/>
        <v>-0.6709854241933475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5.02</v>
      </c>
      <c r="F39" s="21">
        <f>'[1]ратес-сбр'!D8</f>
        <v>4.87</v>
      </c>
      <c r="G39" s="16">
        <f t="shared" si="12"/>
        <v>-0.029880478087649265</v>
      </c>
      <c r="H39" s="16">
        <f t="shared" si="13"/>
        <v>-0.16034482758620683</v>
      </c>
      <c r="I39" s="16">
        <f t="shared" si="14"/>
        <v>-0.4002463054187192</v>
      </c>
      <c r="J39" s="16">
        <f t="shared" si="15"/>
        <v>-0.6898089171974522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6.27</v>
      </c>
      <c r="F40" s="21">
        <f>'[1]ратес-сбр'!F8</f>
        <v>6.05</v>
      </c>
      <c r="G40" s="16">
        <f t="shared" si="12"/>
        <v>-0.03508771929824561</v>
      </c>
      <c r="H40" s="16">
        <f t="shared" si="13"/>
        <v>-0.3125000000000001</v>
      </c>
      <c r="I40" s="16">
        <f t="shared" si="14"/>
        <v>-0.45199275362318836</v>
      </c>
      <c r="J40" s="16">
        <f t="shared" si="15"/>
        <v>-0.7199074074074074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0.252</v>
      </c>
      <c r="F41" s="30">
        <v>0.254</v>
      </c>
      <c r="G41" s="16">
        <f t="shared" si="12"/>
        <v>0.007936507936507908</v>
      </c>
      <c r="H41" s="16">
        <f t="shared" si="13"/>
        <v>0.02008032128514059</v>
      </c>
      <c r="I41" s="16">
        <f t="shared" si="14"/>
        <v>0.016000000000000014</v>
      </c>
      <c r="J41" s="16">
        <f t="shared" si="15"/>
        <v>-0.8185714285714285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29.82168915542229</v>
      </c>
      <c r="F42" s="26">
        <f>'[1]курсы валют'!AA18</f>
        <v>29.8366</v>
      </c>
      <c r="G42" s="16">
        <f t="shared" si="12"/>
        <v>0.0004999999999999449</v>
      </c>
      <c r="H42" s="16">
        <f t="shared" si="13"/>
        <v>-0.018532894736842054</v>
      </c>
      <c r="I42" s="16">
        <f t="shared" si="14"/>
        <v>-0.012033112582781391</v>
      </c>
      <c r="J42" s="16">
        <f t="shared" si="15"/>
        <v>0.014850340136054463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40.721449531695946</v>
      </c>
      <c r="F43" s="26">
        <f>'[1]курсы валют'!AA21</f>
        <v>40.5211</v>
      </c>
      <c r="G43" s="16">
        <f t="shared" si="12"/>
        <v>-0.0049200000000001465</v>
      </c>
      <c r="H43" s="16">
        <f t="shared" si="13"/>
        <v>-0.0465623529411765</v>
      </c>
      <c r="I43" s="16">
        <f t="shared" si="14"/>
        <v>-0.06848045977011497</v>
      </c>
      <c r="J43" s="16">
        <f t="shared" si="15"/>
        <v>-0.02122946859903385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40214</v>
      </c>
      <c r="E44" s="32">
        <f>'[1]ЗВР-cbr'!D4</f>
        <v>40221</v>
      </c>
      <c r="F44" s="32">
        <f>'[1]ЗВР-cbr'!D3</f>
        <v>40228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433.2</v>
      </c>
      <c r="E45" s="26">
        <f>'[1]ЗВР-cbr'!L4</f>
        <v>431.5</v>
      </c>
      <c r="F45" s="26">
        <f>'[1]ЗВР-cbr'!L3</f>
        <v>432.4</v>
      </c>
      <c r="G45" s="16">
        <f>IF(ISERROR(F45/E45-1),"н/д",F45/E45-1)</f>
        <v>0.002085747392815751</v>
      </c>
      <c r="H45" s="16">
        <f>IF(ISERROR(F45/D45-1),"н/д",F45/D45-1)</f>
        <v>-0.001846722068328699</v>
      </c>
      <c r="I45" s="16">
        <f>IF(ISERROR(F45/C45-1),"н/д",F45/C45-1)</f>
        <v>-0.01210875028558378</v>
      </c>
      <c r="J45" s="16">
        <f>IF(ISERROR(F45/B45-1),"н/д",F45/B45-1)</f>
        <v>0.015023474178403662</v>
      </c>
    </row>
    <row r="46" spans="1:10" ht="18.75">
      <c r="A46" s="35"/>
      <c r="B46" s="32">
        <v>39814</v>
      </c>
      <c r="C46" s="32">
        <v>40179</v>
      </c>
      <c r="D46" s="32">
        <v>40210</v>
      </c>
      <c r="E46" s="32">
        <v>40224</v>
      </c>
      <c r="F46" s="32">
        <v>40233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2.1</v>
      </c>
      <c r="F47" s="36">
        <v>2.4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2010-03-09T10:07:12Z</cp:lastPrinted>
  <dcterms:created xsi:type="dcterms:W3CDTF">2010-03-09T10:06:32Z</dcterms:created>
  <dcterms:modified xsi:type="dcterms:W3CDTF">2010-03-09T10:08:27Z</dcterms:modified>
  <cp:category/>
  <cp:version/>
  <cp:contentType/>
  <cp:contentStatus/>
</cp:coreProperties>
</file>