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<sst xmlns="http://schemas.openxmlformats.org/spreadsheetml/2006/main" count="81" uniqueCount="74">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</sst>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11161</v>
          </cell>
          <cell r="S10">
            <v>11251.9</v>
          </cell>
        </row>
        <row r="38">
          <cell r="L38">
            <v>1238</v>
          </cell>
          <cell r="S38">
            <v>1252.66</v>
          </cell>
        </row>
        <row r="46">
          <cell r="L46">
            <v>8030</v>
          </cell>
          <cell r="S46">
            <v>8117.75</v>
          </cell>
        </row>
        <row r="74">
          <cell r="L74">
            <v>2885</v>
          </cell>
          <cell r="S74">
            <v>2881.33</v>
          </cell>
        </row>
        <row r="78">
          <cell r="L78">
            <v>17822</v>
          </cell>
          <cell r="S78">
            <v>17853</v>
          </cell>
        </row>
        <row r="93">
          <cell r="L93">
            <v>518</v>
          </cell>
          <cell r="S93">
            <v>519.9300000000001</v>
          </cell>
        </row>
      </sheetData>
      <sheetData sheetId="1">
        <row r="27">
          <cell r="Q27">
            <v>5777.65</v>
          </cell>
          <cell r="S27">
            <v>5763</v>
          </cell>
        </row>
        <row r="36">
          <cell r="Q36">
            <v>6250.6900000000005</v>
          </cell>
          <cell r="S36">
            <v>6235</v>
          </cell>
        </row>
        <row r="47">
          <cell r="Q47">
            <v>4050.5</v>
          </cell>
          <cell r="S47">
            <v>4050</v>
          </cell>
        </row>
      </sheetData>
      <sheetData sheetId="2">
        <row r="2">
          <cell r="Q2">
            <v>10997.349999999999</v>
          </cell>
          <cell r="S2">
            <v>11006</v>
          </cell>
        </row>
        <row r="8">
          <cell r="Q8">
            <v>1194.3700000000001</v>
          </cell>
          <cell r="S8">
            <v>1196</v>
          </cell>
        </row>
        <row r="18">
          <cell r="Q18">
            <v>2454.0499999999997</v>
          </cell>
          <cell r="S18">
            <v>2458</v>
          </cell>
        </row>
        <row r="69">
          <cell r="Q69">
            <v>71417.27</v>
          </cell>
          <cell r="S69">
            <v>70614</v>
          </cell>
        </row>
      </sheetData>
      <sheetData sheetId="3">
        <row r="8">
          <cell r="B8">
            <v>1650.46</v>
          </cell>
          <cell r="I8">
            <v>1648.43</v>
          </cell>
        </row>
        <row r="11">
          <cell r="B11">
            <v>1506.31</v>
          </cell>
          <cell r="I11">
            <v>1502.66</v>
          </cell>
        </row>
        <row r="14">
          <cell r="B14">
            <v>2403.75</v>
          </cell>
          <cell r="I14">
            <v>2417</v>
          </cell>
        </row>
        <row r="16">
          <cell r="B16">
            <v>7867.19</v>
          </cell>
          <cell r="I16">
            <v>7858.37</v>
          </cell>
        </row>
        <row r="17">
          <cell r="B17">
            <v>25608.5</v>
          </cell>
          <cell r="I17">
            <v>25780</v>
          </cell>
        </row>
      </sheetData>
      <sheetData sheetId="4">
        <row r="18">
          <cell r="AE18">
            <v>29.0294</v>
          </cell>
          <cell r="AG18">
            <v>28.942860846070246</v>
          </cell>
        </row>
        <row r="21">
          <cell r="AE21">
            <v>39.4829</v>
          </cell>
          <cell r="AG21">
            <v>39.498304338692094</v>
          </cell>
        </row>
      </sheetData>
      <sheetData sheetId="5">
        <row r="3">
          <cell r="D3">
            <v>40270</v>
          </cell>
          <cell r="L3">
            <v>447.2</v>
          </cell>
        </row>
        <row r="4">
          <cell r="D4">
            <v>40263</v>
          </cell>
          <cell r="L4">
            <v>444</v>
          </cell>
        </row>
        <row r="5">
          <cell r="D5">
            <v>40256</v>
          </cell>
          <cell r="L5">
            <v>448.2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4.38</v>
          </cell>
          <cell r="D8">
            <v>4.29</v>
          </cell>
          <cell r="E8">
            <v>5.7</v>
          </cell>
          <cell r="F8">
            <v>5.69</v>
          </cell>
        </row>
      </sheetData>
      <sheetData sheetId="10">
        <row r="4">
          <cell r="F4">
            <v>422.4</v>
          </cell>
          <cell r="G4">
            <v>269.9</v>
          </cell>
        </row>
        <row r="5">
          <cell r="F5">
            <v>396.3</v>
          </cell>
          <cell r="G5">
            <v>247.7</v>
          </cell>
        </row>
      </sheetData>
      <sheetData sheetId="11">
        <row r="2">
          <cell r="G2" t="str">
            <v>84,500</v>
          </cell>
          <cell r="J2">
            <v>84.77</v>
          </cell>
        </row>
        <row r="7">
          <cell r="G7" t="str">
            <v>83,530</v>
          </cell>
          <cell r="J7">
            <v>84.34</v>
          </cell>
        </row>
        <row r="12">
          <cell r="L12">
            <v>5169.0475375</v>
          </cell>
          <cell r="M12">
            <v>5160.991878999999</v>
          </cell>
        </row>
        <row r="14">
          <cell r="G14" t="str">
            <v>358,500</v>
          </cell>
          <cell r="J14">
            <v>359.5</v>
          </cell>
        </row>
        <row r="15">
          <cell r="G15" t="str">
            <v>80,240</v>
          </cell>
          <cell r="J15">
            <v>79.63</v>
          </cell>
        </row>
        <row r="23">
          <cell r="G23" t="str">
            <v>17,110</v>
          </cell>
          <cell r="J23">
            <v>16.849999999999998</v>
          </cell>
        </row>
        <row r="32">
          <cell r="G32" t="str">
            <v>1154,200</v>
          </cell>
          <cell r="J32">
            <v>1162.2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52">
      <selection activeCell="I1" sqref="I1:J1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40281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40280</v>
      </c>
      <c r="F4" s="9">
        <f ca="1">TODAY()</f>
        <v>40281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1648.43</v>
      </c>
      <c r="F6" s="15">
        <f>'[1]инд-обновл'!B8</f>
        <v>1650.46</v>
      </c>
      <c r="G6" s="16">
        <f>IF(ISERROR(F6/E6-1),"н/д",F6/E6-1)</f>
        <v>0.0012314747972312912</v>
      </c>
      <c r="H6" s="16">
        <f>IF(ISERROR(F6/D6-1),"н/д",F6/D6-1)</f>
        <v>0.02640547263681592</v>
      </c>
      <c r="I6" s="16">
        <f>IF(ISERROR(F6/C6-1),"н/д",F6/C6-1)</f>
        <v>0.1424240326711428</v>
      </c>
      <c r="J6" s="16">
        <f>IF(ISERROR(F6/B6-1),"н/д",F6/B6-1)</f>
        <v>1.603249211356467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1502.66</v>
      </c>
      <c r="F7" s="15">
        <f>'[1]инд-обновл'!B11</f>
        <v>1506.31</v>
      </c>
      <c r="G7" s="16">
        <f>IF(ISERROR(F7/E7-1),"н/д",F7/E7-1)</f>
        <v>0.002429025860806844</v>
      </c>
      <c r="H7" s="16">
        <f>IF(ISERROR(F7/D7-1),"н/д",F7/D7-1)</f>
        <v>0.017777027027026993</v>
      </c>
      <c r="I7" s="16">
        <f>IF(ISERROR(F7/C7-1),"н/д",F7/C7-1)</f>
        <v>0.09949635036496352</v>
      </c>
      <c r="J7" s="16">
        <f>IF(ISERROR(F7/B7-1),"н/д",F7/B7-1)</f>
        <v>1.353609375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10997.349999999999</v>
      </c>
      <c r="F9" s="15">
        <f>'[1]СевАм-индексы'!S2</f>
        <v>11006</v>
      </c>
      <c r="G9" s="16">
        <f aca="true" t="shared" si="0" ref="G9:G15">IF(ISERROR(F9/E9-1),"н/д",F9/E9-1)</f>
        <v>0.0007865531241617596</v>
      </c>
      <c r="H9" s="16">
        <f aca="true" t="shared" si="1" ref="H9:H15">IF(ISERROR(F9/D9-1),"н/д",F9/D9-1)</f>
        <v>0.013723864787694495</v>
      </c>
      <c r="I9" s="16">
        <f aca="true" t="shared" si="2" ref="I9:I15">IF(ISERROR(F9/C9-1),"н/д",F9/C9-1)</f>
        <v>0.03654172160482205</v>
      </c>
      <c r="J9" s="16">
        <f aca="true" t="shared" si="3" ref="J9:J15">IF(ISERROR(F9/B9-1),"н/д",F9/B9-1)</f>
        <v>0.21815163254012182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2454.0499999999997</v>
      </c>
      <c r="F10" s="15">
        <f>'[1]СевАм-индексы'!S18</f>
        <v>2458</v>
      </c>
      <c r="G10" s="16">
        <f t="shared" si="0"/>
        <v>0.001609584156802235</v>
      </c>
      <c r="H10" s="16">
        <f t="shared" si="1"/>
        <v>0.025020850708924014</v>
      </c>
      <c r="I10" s="16">
        <f t="shared" si="2"/>
        <v>0.0608545533016831</v>
      </c>
      <c r="J10" s="16">
        <f t="shared" si="3"/>
        <v>0.5061274509803921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1194.3700000000001</v>
      </c>
      <c r="F11" s="15">
        <f>'[1]СевАм-индексы'!S8</f>
        <v>1196</v>
      </c>
      <c r="G11" s="16">
        <f t="shared" si="0"/>
        <v>0.0013647362207689362</v>
      </c>
      <c r="H11" s="16">
        <f t="shared" si="1"/>
        <v>0.023096663815226792</v>
      </c>
      <c r="I11" s="16">
        <f t="shared" si="2"/>
        <v>0.044541484716157154</v>
      </c>
      <c r="J11" s="16">
        <f t="shared" si="3"/>
        <v>0.28326180257510725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4050.5</v>
      </c>
      <c r="F12" s="15">
        <f>'[1]евр-индексы'!S47</f>
        <v>4050</v>
      </c>
      <c r="G12" s="16">
        <f t="shared" si="0"/>
        <v>-0.00012344155042587346</v>
      </c>
      <c r="H12" s="16">
        <f t="shared" si="1"/>
        <v>0.019124308002013146</v>
      </c>
      <c r="I12" s="16">
        <f t="shared" si="2"/>
        <v>-0.008082292432035287</v>
      </c>
      <c r="J12" s="16">
        <f t="shared" si="3"/>
        <v>0.20895522388059695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6250.6900000000005</v>
      </c>
      <c r="F13" s="15">
        <f>'[1]евр-индексы'!S36</f>
        <v>6235</v>
      </c>
      <c r="G13" s="16">
        <f t="shared" si="0"/>
        <v>-0.0025101228824339072</v>
      </c>
      <c r="H13" s="16">
        <f t="shared" si="1"/>
        <v>0.01316217094572636</v>
      </c>
      <c r="I13" s="16">
        <f t="shared" si="2"/>
        <v>0.024314112042056912</v>
      </c>
      <c r="J13" s="16">
        <f t="shared" si="3"/>
        <v>0.253770359943696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5777.65</v>
      </c>
      <c r="F14" s="15">
        <f>'[1]евр-индексы'!S27</f>
        <v>5763</v>
      </c>
      <c r="G14" s="16">
        <f t="shared" si="0"/>
        <v>-0.002535632999575932</v>
      </c>
      <c r="H14" s="16">
        <f t="shared" si="1"/>
        <v>0.014612676056338092</v>
      </c>
      <c r="I14" s="16">
        <f t="shared" si="2"/>
        <v>0.03187108325872878</v>
      </c>
      <c r="J14" s="16">
        <f t="shared" si="3"/>
        <v>0.26326172731258213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11251.9</v>
      </c>
      <c r="F15" s="15">
        <f>'[1]азия-индексы'!L10</f>
        <v>11161</v>
      </c>
      <c r="G15" s="16">
        <f t="shared" si="0"/>
        <v>-0.008078635608208318</v>
      </c>
      <c r="H15" s="16">
        <f t="shared" si="1"/>
        <v>-0.007381714692280328</v>
      </c>
      <c r="I15" s="16">
        <f t="shared" si="2"/>
        <v>0.03361733654380439</v>
      </c>
      <c r="J15" s="16">
        <f t="shared" si="3"/>
        <v>0.23421430941059374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8117.75</v>
      </c>
      <c r="F17" s="15">
        <f>'[1]азия-индексы'!L46</f>
        <v>8030</v>
      </c>
      <c r="G17" s="16">
        <f aca="true" t="shared" si="4" ref="G17:G22">IF(ISERROR(F17/E17-1),"н/д",F17/E17-1)</f>
        <v>-0.010809645529857415</v>
      </c>
      <c r="H17" s="16">
        <f aca="true" t="shared" si="5" ref="H17:H22">IF(ISERROR(F17/D17-1),"н/д",F17/D17-1)</f>
        <v>0.002121552477224453</v>
      </c>
      <c r="I17" s="16">
        <f aca="true" t="shared" si="6" ref="I17:I22">IF(ISERROR(F17/C17-1),"н/д",F17/C17-1)</f>
        <v>-0.035319557904853416</v>
      </c>
      <c r="J17" s="16">
        <f aca="true" t="shared" si="7" ref="J17:J22">IF(ISERROR(F17/B17-1),"н/д",F17/B17-1)</f>
        <v>0.7092379736057897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519.9300000000001</v>
      </c>
      <c r="F18" s="15">
        <f>'[1]азия-индексы'!L93</f>
        <v>518</v>
      </c>
      <c r="G18" s="16">
        <f t="shared" si="4"/>
        <v>-0.003712038158983022</v>
      </c>
      <c r="H18" s="16">
        <f t="shared" si="5"/>
        <v>0.019685039370078705</v>
      </c>
      <c r="I18" s="16">
        <f t="shared" si="6"/>
        <v>0.005825242718446644</v>
      </c>
      <c r="J18" s="16">
        <f t="shared" si="7"/>
        <v>0.6549520766773163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17853</v>
      </c>
      <c r="F19" s="15">
        <f>'[1]азия-индексы'!L78</f>
        <v>17822</v>
      </c>
      <c r="G19" s="16">
        <f t="shared" si="4"/>
        <v>-0.001736402845460172</v>
      </c>
      <c r="H19" s="16">
        <f t="shared" si="5"/>
        <v>0.016773162939297093</v>
      </c>
      <c r="I19" s="16">
        <f t="shared" si="6"/>
        <v>0.014746911119968065</v>
      </c>
      <c r="J19" s="16">
        <f t="shared" si="7"/>
        <v>0.7996566696960516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2881.33</v>
      </c>
      <c r="F20" s="15">
        <f>'[1]азия-индексы'!L74</f>
        <v>2885</v>
      </c>
      <c r="G20" s="16">
        <f t="shared" si="4"/>
        <v>0.0012737173458090556</v>
      </c>
      <c r="H20" s="16">
        <f t="shared" si="5"/>
        <v>0.03889088944904584</v>
      </c>
      <c r="I20" s="16">
        <f t="shared" si="6"/>
        <v>0.0982108869432814</v>
      </c>
      <c r="J20" s="16">
        <f t="shared" si="7"/>
        <v>1.0076548364648574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1252.66</v>
      </c>
      <c r="F21" s="15">
        <f>'[1]азия-индексы'!L38</f>
        <v>1238</v>
      </c>
      <c r="G21" s="16">
        <f t="shared" si="4"/>
        <v>-0.01170309581211193</v>
      </c>
      <c r="H21" s="16">
        <f t="shared" si="5"/>
        <v>0.007323026851098424</v>
      </c>
      <c r="I21" s="16">
        <f t="shared" si="6"/>
        <v>0.04033613445378159</v>
      </c>
      <c r="J21" s="16">
        <f t="shared" si="7"/>
        <v>1.168126094570928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71417.27</v>
      </c>
      <c r="F22" s="15">
        <f>'[1]СевАм-индексы'!S69</f>
        <v>70614</v>
      </c>
      <c r="G22" s="16">
        <f t="shared" si="4"/>
        <v>-0.011247559588878242</v>
      </c>
      <c r="H22" s="16">
        <f t="shared" si="5"/>
        <v>0.003438867731484052</v>
      </c>
      <c r="I22" s="16">
        <f t="shared" si="6"/>
        <v>0.004995516843858017</v>
      </c>
      <c r="J22" s="16">
        <f t="shared" si="7"/>
        <v>0.7546466554020475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84.77</v>
      </c>
      <c r="F24" s="21" t="str">
        <f>'[1]сырье'!G2</f>
        <v>84,500</v>
      </c>
      <c r="G24" s="16">
        <f aca="true" t="shared" si="8" ref="G24:G33">IF(ISERROR(F24/E24-1),"н/д",F24/E24-1)</f>
        <v>-0.0031850890645275243</v>
      </c>
      <c r="H24" s="16">
        <f aca="true" t="shared" si="9" ref="H24:H33">IF(ISERROR(F24/D24-1),"н/д",F24/D24-1)</f>
        <v>0.021765417170495738</v>
      </c>
      <c r="I24" s="16">
        <f aca="true" t="shared" si="10" ref="I24:I33">IF(ISERROR(F24/C24-1),"н/д",F24/C24-1)</f>
        <v>0.02885669061244367</v>
      </c>
      <c r="J24" s="16">
        <f aca="true" t="shared" si="11" ref="J24:J33">IF(ISERROR(F24/B24-1),"н/д",F24/B24-1)</f>
        <v>0.7982549478612471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84.34</v>
      </c>
      <c r="F25" s="21" t="str">
        <f>'[1]сырье'!G7</f>
        <v>83,530</v>
      </c>
      <c r="G25" s="16">
        <f t="shared" si="8"/>
        <v>-0.009603983874792554</v>
      </c>
      <c r="H25" s="16">
        <f t="shared" si="9"/>
        <v>-0.002745940783190126</v>
      </c>
      <c r="I25" s="16">
        <f t="shared" si="10"/>
        <v>-0.0004786406605240545</v>
      </c>
      <c r="J25" s="16">
        <f t="shared" si="11"/>
        <v>0.8025463962019852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1162.2</v>
      </c>
      <c r="F26" s="21" t="str">
        <f>'[1]сырье'!G32</f>
        <v>1154,200</v>
      </c>
      <c r="G26" s="16">
        <f t="shared" si="8"/>
        <v>-0.006883496816382673</v>
      </c>
      <c r="H26" s="16">
        <f t="shared" si="9"/>
        <v>0.03562135486765361</v>
      </c>
      <c r="I26" s="16">
        <f t="shared" si="10"/>
        <v>-0.00034644032565378513</v>
      </c>
      <c r="J26" s="16">
        <f t="shared" si="11"/>
        <v>0.3160775370581528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7858.37</v>
      </c>
      <c r="F27" s="21">
        <f>'[1]инд-обновл'!B16</f>
        <v>7867.19</v>
      </c>
      <c r="G27" s="16">
        <f t="shared" si="8"/>
        <v>0.0011223701607330216</v>
      </c>
      <c r="H27" s="16">
        <f t="shared" si="9"/>
        <v>0.004221278203550671</v>
      </c>
      <c r="I27" s="16">
        <f t="shared" si="10"/>
        <v>0.02543117381466309</v>
      </c>
      <c r="J27" s="16">
        <f t="shared" si="11"/>
        <v>1.562602605863192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25780</v>
      </c>
      <c r="F28" s="21">
        <f>'[1]инд-обновл'!B17</f>
        <v>25608.5</v>
      </c>
      <c r="G28" s="16">
        <f t="shared" si="8"/>
        <v>-0.006652443754848747</v>
      </c>
      <c r="H28" s="16">
        <f t="shared" si="9"/>
        <v>0.0245449089817964</v>
      </c>
      <c r="I28" s="16">
        <f t="shared" si="10"/>
        <v>0.39586285838874957</v>
      </c>
      <c r="J28" s="16">
        <f t="shared" si="11"/>
        <v>1.0148308418568055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2417</v>
      </c>
      <c r="F29" s="21">
        <f>'[1]инд-обновл'!B14</f>
        <v>2403.75</v>
      </c>
      <c r="G29" s="16">
        <f t="shared" si="8"/>
        <v>-0.005482002482416259</v>
      </c>
      <c r="H29" s="16">
        <f t="shared" si="9"/>
        <v>0.03476108480413265</v>
      </c>
      <c r="I29" s="16">
        <f t="shared" si="10"/>
        <v>0.022763535794064538</v>
      </c>
      <c r="J29" s="16">
        <f t="shared" si="11"/>
        <v>0.6078595317725752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79.63</v>
      </c>
      <c r="F30" s="21" t="str">
        <f>'[1]сырье'!G15</f>
        <v>80,240</v>
      </c>
      <c r="G30" s="16">
        <f t="shared" si="8"/>
        <v>0.007660429486374465</v>
      </c>
      <c r="H30" s="16">
        <f t="shared" si="9"/>
        <v>-0.003848541278708928</v>
      </c>
      <c r="I30" s="16">
        <f t="shared" si="10"/>
        <v>0.09692412850307575</v>
      </c>
      <c r="J30" s="16">
        <f t="shared" si="11"/>
        <v>0.6783099769922609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16.849999999999998</v>
      </c>
      <c r="F31" s="21" t="str">
        <f>'[1]сырье'!G23</f>
        <v>17,110</v>
      </c>
      <c r="G31" s="16">
        <f t="shared" si="8"/>
        <v>0.01543026706231454</v>
      </c>
      <c r="H31" s="16">
        <f t="shared" si="9"/>
        <v>0.03134418324291732</v>
      </c>
      <c r="I31" s="16">
        <f t="shared" si="10"/>
        <v>-0.3784961859789321</v>
      </c>
      <c r="J31" s="16">
        <f t="shared" si="11"/>
        <v>0.5141592920353981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359.5</v>
      </c>
      <c r="F32" s="21" t="str">
        <f>'[1]сырье'!G14</f>
        <v>358,500</v>
      </c>
      <c r="G32" s="16">
        <f t="shared" si="8"/>
        <v>-0.0027816411682892728</v>
      </c>
      <c r="H32" s="16">
        <f t="shared" si="9"/>
        <v>0.03913043478260869</v>
      </c>
      <c r="I32" s="16">
        <f t="shared" si="10"/>
        <v>-0.1539823008849558</v>
      </c>
      <c r="J32" s="16">
        <f t="shared" si="11"/>
        <v>-0.08662420382165603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5160.991878999999</v>
      </c>
      <c r="F33" s="21">
        <f>'[1]сырье'!L12</f>
        <v>5169.0475375</v>
      </c>
      <c r="G33" s="16">
        <f t="shared" si="8"/>
        <v>0.0015608740894901274</v>
      </c>
      <c r="H33" s="16">
        <f t="shared" si="9"/>
        <v>0.030431752216234953</v>
      </c>
      <c r="I33" s="16">
        <f t="shared" si="10"/>
        <v>-0.19051244561966185</v>
      </c>
      <c r="J33" s="16">
        <f t="shared" si="11"/>
        <v>-0.20318053714294537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40280</v>
      </c>
      <c r="F35" s="24">
        <f ca="1">TODAY()</f>
        <v>40281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396.3</v>
      </c>
      <c r="F37" s="26">
        <f>'[1]остатки средств на кс'!F4</f>
        <v>422.4</v>
      </c>
      <c r="G37" s="16">
        <f aca="true" t="shared" si="12" ref="G37:G43">IF(ISERROR(F37/E37-1),"н/д",F37/E37-1)</f>
        <v>0.06585919757759262</v>
      </c>
      <c r="H37" s="16">
        <f aca="true" t="shared" si="13" ref="H37:H43">IF(ISERROR(F37/D37-1),"н/д",F37/D37-1)</f>
        <v>-0.2699619771863119</v>
      </c>
      <c r="I37" s="16">
        <f aca="true" t="shared" si="14" ref="I37:I43">IF(ISERROR(F37/C37-1),"н/д",F37/C37-1)</f>
        <v>-0.5306145127236359</v>
      </c>
      <c r="J37" s="16">
        <f aca="true" t="shared" si="15" ref="J37:J43">IF(ISERROR(F37/B37-1),"н/д",F37/B37-1)</f>
        <v>-0.5889451148306735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247.7</v>
      </c>
      <c r="F38" s="26">
        <f>'[1]остатки средств на кс'!G4</f>
        <v>269.9</v>
      </c>
      <c r="G38" s="16">
        <f t="shared" si="12"/>
        <v>0.08962454582155832</v>
      </c>
      <c r="H38" s="16">
        <f t="shared" si="13"/>
        <v>-0.3315998018821199</v>
      </c>
      <c r="I38" s="16">
        <f t="shared" si="14"/>
        <v>-0.5943793207093477</v>
      </c>
      <c r="J38" s="16">
        <f t="shared" si="15"/>
        <v>-0.6637598106390932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4.38</v>
      </c>
      <c r="F39" s="21">
        <f>'[1]ратес-сбр'!D8</f>
        <v>4.29</v>
      </c>
      <c r="G39" s="16">
        <f t="shared" si="12"/>
        <v>-0.020547945205479423</v>
      </c>
      <c r="H39" s="16">
        <f t="shared" si="13"/>
        <v>-0.020547945205479423</v>
      </c>
      <c r="I39" s="16">
        <f t="shared" si="14"/>
        <v>-0.4716748768472906</v>
      </c>
      <c r="J39" s="16">
        <f t="shared" si="15"/>
        <v>-0.7267515923566878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5.7</v>
      </c>
      <c r="F40" s="21">
        <f>'[1]ратес-сбр'!F8</f>
        <v>5.69</v>
      </c>
      <c r="G40" s="16">
        <f t="shared" si="12"/>
        <v>-0.0017543859649122862</v>
      </c>
      <c r="H40" s="16">
        <f t="shared" si="13"/>
        <v>0.005300353356890497</v>
      </c>
      <c r="I40" s="16">
        <f t="shared" si="14"/>
        <v>-0.4846014492753622</v>
      </c>
      <c r="J40" s="16">
        <f t="shared" si="15"/>
        <v>-0.736574074074074</v>
      </c>
    </row>
    <row r="41" spans="1:10" ht="18.75">
      <c r="A41" s="14" t="s">
        <v>49</v>
      </c>
      <c r="B41" s="30">
        <v>1.4</v>
      </c>
      <c r="C41" s="30">
        <v>0.25</v>
      </c>
      <c r="D41" s="30">
        <v>0.291</v>
      </c>
      <c r="E41" s="30">
        <v>0.294</v>
      </c>
      <c r="F41" s="30">
        <v>0.298</v>
      </c>
      <c r="G41" s="16">
        <f t="shared" si="12"/>
        <v>0.013605442176870763</v>
      </c>
      <c r="H41" s="16">
        <f t="shared" si="13"/>
        <v>0.02405498281786933</v>
      </c>
      <c r="I41" s="16">
        <f t="shared" si="14"/>
        <v>0.19199999999999995</v>
      </c>
      <c r="J41" s="16">
        <f t="shared" si="15"/>
        <v>-0.7871428571428571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валют'!AG18</f>
        <v>28.942860846070246</v>
      </c>
      <c r="F42" s="26">
        <f>'[1]курсы валют'!AE18</f>
        <v>29.0294</v>
      </c>
      <c r="G42" s="16">
        <f t="shared" si="12"/>
        <v>0.002990000000000048</v>
      </c>
      <c r="H42" s="16">
        <f t="shared" si="13"/>
        <v>-0.012605442176870763</v>
      </c>
      <c r="I42" s="16">
        <f t="shared" si="14"/>
        <v>-0.03876158940397356</v>
      </c>
      <c r="J42" s="16">
        <f t="shared" si="15"/>
        <v>-0.012605442176870763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валют'!AG21</f>
        <v>39.498304338692094</v>
      </c>
      <c r="F43" s="26">
        <f>'[1]курсы валют'!AE21</f>
        <v>39.4829</v>
      </c>
      <c r="G43" s="16">
        <f t="shared" si="12"/>
        <v>-0.0003900000000001125</v>
      </c>
      <c r="H43" s="16">
        <f t="shared" si="13"/>
        <v>-0.005468513853904344</v>
      </c>
      <c r="I43" s="16">
        <f t="shared" si="14"/>
        <v>-0.09234712643678156</v>
      </c>
      <c r="J43" s="16">
        <f t="shared" si="15"/>
        <v>-0.046306763285024144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40256</v>
      </c>
      <c r="E44" s="32">
        <f>'[1]ЗВР-cbr'!D4</f>
        <v>40263</v>
      </c>
      <c r="F44" s="32">
        <f>'[1]ЗВР-cbr'!D3</f>
        <v>40270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448.2</v>
      </c>
      <c r="E45" s="26">
        <f>'[1]ЗВР-cbr'!L4</f>
        <v>444</v>
      </c>
      <c r="F45" s="26">
        <f>'[1]ЗВР-cbr'!L3</f>
        <v>447.2</v>
      </c>
      <c r="G45" s="16">
        <f>IF(ISERROR(F45/E45-1),"н/д",F45/E45-1)</f>
        <v>0.007207207207207134</v>
      </c>
      <c r="H45" s="16">
        <f>IF(ISERROR(F45/D45-1),"н/д",F45/D45-1)</f>
        <v>-0.002231146809460016</v>
      </c>
      <c r="I45" s="16">
        <f>IF(ISERROR(F45/C45-1),"н/д",F45/C45-1)</f>
        <v>0.02170436371944251</v>
      </c>
      <c r="J45" s="16">
        <f>IF(ISERROR(F45/B45-1),"н/д",F45/B45-1)</f>
        <v>0.04976525821596245</v>
      </c>
    </row>
    <row r="46" spans="1:10" ht="18.75">
      <c r="A46" s="35"/>
      <c r="B46" s="32">
        <v>39814</v>
      </c>
      <c r="C46" s="32">
        <v>40179</v>
      </c>
      <c r="D46" s="32">
        <v>40259</v>
      </c>
      <c r="E46" s="32">
        <v>40266</v>
      </c>
      <c r="F46" s="32">
        <v>40273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3.1</v>
      </c>
      <c r="E47" s="36">
        <v>3.1</v>
      </c>
      <c r="F47" s="36">
        <v>3.2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2010-04-13T12:34:09Z</cp:lastPrinted>
  <dcterms:created xsi:type="dcterms:W3CDTF">2010-04-13T12:20:00Z</dcterms:created>
  <dcterms:modified xsi:type="dcterms:W3CDTF">2010-04-13T12:34:32Z</dcterms:modified>
  <cp:category/>
  <cp:version/>
  <cp:contentType/>
  <cp:contentStatus/>
</cp:coreProperties>
</file>