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<sst xmlns="http://schemas.openxmlformats.org/spreadsheetml/2006/main" count="81" uniqueCount="74">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</sst>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11205</v>
          </cell>
          <cell r="S10">
            <v>11161.23</v>
          </cell>
        </row>
        <row r="38">
          <cell r="L38">
            <v>1247</v>
          </cell>
          <cell r="S38">
            <v>1238.22</v>
          </cell>
        </row>
        <row r="46">
          <cell r="L46">
            <v>8097</v>
          </cell>
          <cell r="S46">
            <v>8029.7300000000005</v>
          </cell>
        </row>
        <row r="74">
          <cell r="L74">
            <v>2885</v>
          </cell>
          <cell r="S74">
            <v>2884.71</v>
          </cell>
        </row>
        <row r="78">
          <cell r="L78">
            <v>17822</v>
          </cell>
          <cell r="S78">
            <v>17853</v>
          </cell>
        </row>
        <row r="93">
          <cell r="L93">
            <v>516</v>
          </cell>
          <cell r="S93">
            <v>517.98</v>
          </cell>
        </row>
      </sheetData>
      <sheetData sheetId="1">
        <row r="27">
          <cell r="Q27">
            <v>5761.66</v>
          </cell>
          <cell r="S27">
            <v>5789</v>
          </cell>
        </row>
        <row r="36">
          <cell r="Q36">
            <v>6230.83</v>
          </cell>
          <cell r="S36">
            <v>6263</v>
          </cell>
        </row>
        <row r="47">
          <cell r="Q47">
            <v>4031.99</v>
          </cell>
          <cell r="S47">
            <v>4054</v>
          </cell>
        </row>
      </sheetData>
      <sheetData sheetId="2">
        <row r="2">
          <cell r="Q2">
            <v>11005.97</v>
          </cell>
          <cell r="S2">
            <v>11019</v>
          </cell>
        </row>
        <row r="8">
          <cell r="Q8">
            <v>1196.48</v>
          </cell>
          <cell r="S8">
            <v>1197</v>
          </cell>
        </row>
        <row r="18">
          <cell r="Q18">
            <v>2457.87</v>
          </cell>
          <cell r="S18">
            <v>2466</v>
          </cell>
        </row>
        <row r="69">
          <cell r="Q69">
            <v>70614.36</v>
          </cell>
          <cell r="S69">
            <v>70792</v>
          </cell>
        </row>
      </sheetData>
      <sheetData sheetId="3">
        <row r="8">
          <cell r="B8">
            <v>1664.38</v>
          </cell>
          <cell r="I8">
            <v>1643.98</v>
          </cell>
        </row>
        <row r="11">
          <cell r="B11">
            <v>1520.28</v>
          </cell>
          <cell r="I11">
            <v>1499.34</v>
          </cell>
        </row>
        <row r="14">
          <cell r="B14">
            <v>2443</v>
          </cell>
          <cell r="I14">
            <v>2436</v>
          </cell>
        </row>
        <row r="16">
          <cell r="B16">
            <v>7930.02</v>
          </cell>
          <cell r="I16">
            <v>7937.73</v>
          </cell>
        </row>
        <row r="17">
          <cell r="B17">
            <v>25827</v>
          </cell>
          <cell r="I17">
            <v>25505</v>
          </cell>
        </row>
      </sheetData>
      <sheetData sheetId="4">
        <row r="18">
          <cell r="AE18">
            <v>29.0444</v>
          </cell>
          <cell r="AG18">
            <v>29.029304761524006</v>
          </cell>
        </row>
        <row r="21">
          <cell r="AE21">
            <v>39.6253</v>
          </cell>
          <cell r="AG21">
            <v>39.48276721037057</v>
          </cell>
        </row>
      </sheetData>
      <sheetData sheetId="5">
        <row r="3">
          <cell r="D3">
            <v>40270</v>
          </cell>
          <cell r="L3">
            <v>447.2</v>
          </cell>
        </row>
        <row r="4">
          <cell r="D4">
            <v>40263</v>
          </cell>
          <cell r="L4">
            <v>444</v>
          </cell>
        </row>
        <row r="5">
          <cell r="D5">
            <v>40256</v>
          </cell>
          <cell r="L5">
            <v>448.2</v>
          </cell>
        </row>
      </sheetData>
      <sheetData sheetId="6">
        <row r="3">
          <cell r="H3" t="str">
            <v>01.02.2010</v>
          </cell>
          <cell r="I3" t="str">
            <v>01.03.2010</v>
          </cell>
        </row>
        <row r="4">
          <cell r="H4" t="str">
            <v>15 331,0</v>
          </cell>
          <cell r="I4" t="str">
            <v>15 565,9</v>
          </cell>
        </row>
        <row r="6">
          <cell r="A6" t="str">
            <v>01.01.2010</v>
          </cell>
          <cell r="B6" t="str">
            <v>15 697,7</v>
          </cell>
        </row>
      </sheetData>
      <sheetData sheetId="8">
        <row r="8">
          <cell r="C8">
            <v>4.29</v>
          </cell>
          <cell r="D8">
            <v>4.27</v>
          </cell>
          <cell r="E8">
            <v>5.69</v>
          </cell>
          <cell r="F8">
            <v>5.68</v>
          </cell>
        </row>
      </sheetData>
      <sheetData sheetId="10">
        <row r="4">
          <cell r="F4" t="str">
            <v>439,8</v>
          </cell>
          <cell r="G4" t="str">
            <v>284,7</v>
          </cell>
        </row>
        <row r="5">
          <cell r="F5" t="str">
            <v>422,4</v>
          </cell>
          <cell r="G5" t="str">
            <v>269,9</v>
          </cell>
        </row>
      </sheetData>
      <sheetData sheetId="11">
        <row r="2">
          <cell r="G2" t="str">
            <v>85,240</v>
          </cell>
          <cell r="J2">
            <v>84.72</v>
          </cell>
        </row>
        <row r="7">
          <cell r="G7" t="str">
            <v>84,930</v>
          </cell>
          <cell r="J7">
            <v>84.05000000000001</v>
          </cell>
        </row>
        <row r="12">
          <cell r="L12">
            <v>5246.9434710000005</v>
          </cell>
          <cell r="M12">
            <v>5252.316685000001</v>
          </cell>
        </row>
        <row r="14">
          <cell r="G14" t="str">
            <v>364,750</v>
          </cell>
          <cell r="J14">
            <v>363.25</v>
          </cell>
        </row>
        <row r="15">
          <cell r="G15" t="str">
            <v>81,520</v>
          </cell>
          <cell r="J15">
            <v>81.61</v>
          </cell>
        </row>
        <row r="23">
          <cell r="G23" t="str">
            <v>17,500</v>
          </cell>
          <cell r="J23">
            <v>17.23</v>
          </cell>
        </row>
        <row r="32">
          <cell r="G32" t="str">
            <v>1160,500</v>
          </cell>
          <cell r="J32">
            <v>1153.4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16" sqref="A16:F16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40281</v>
      </c>
      <c r="F4" s="9">
        <f ca="1">TODAY()</f>
        <v>40282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1643.98</v>
      </c>
      <c r="F6" s="15">
        <f>'[1]инд-обновл'!B8</f>
        <v>1664.38</v>
      </c>
      <c r="G6" s="16">
        <f>IF(ISERROR(F6/E6-1),"н/д",F6/E6-1)</f>
        <v>0.012408910084064306</v>
      </c>
      <c r="H6" s="16">
        <f>IF(ISERROR(F6/D6-1),"н/д",F6/D6-1)</f>
        <v>0.03506218905472647</v>
      </c>
      <c r="I6" s="16">
        <f>IF(ISERROR(F6/C6-1),"н/д",F6/C6-1)</f>
        <v>0.1520592510555825</v>
      </c>
      <c r="J6" s="16">
        <f>IF(ISERROR(F6/B6-1),"н/д",F6/B6-1)</f>
        <v>1.6252050473186124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1499.34</v>
      </c>
      <c r="F7" s="15">
        <f>'[1]инд-обновл'!B11</f>
        <v>1520.28</v>
      </c>
      <c r="G7" s="16">
        <f>IF(ISERROR(F7/E7-1),"н/д",F7/E7-1)</f>
        <v>0.01396614510384575</v>
      </c>
      <c r="H7" s="16">
        <f>IF(ISERROR(F7/D7-1),"н/д",F7/D7-1)</f>
        <v>0.02721621621621617</v>
      </c>
      <c r="I7" s="16">
        <f>IF(ISERROR(F7/C7-1),"н/д",F7/C7-1)</f>
        <v>0.10969343065693438</v>
      </c>
      <c r="J7" s="16">
        <f>IF(ISERROR(F7/B7-1),"н/д",F7/B7-1)</f>
        <v>1.3754374999999999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11005.97</v>
      </c>
      <c r="F9" s="15">
        <f>'[1]СевАм-индексы'!S2</f>
        <v>11019</v>
      </c>
      <c r="G9" s="16">
        <f aca="true" t="shared" si="0" ref="G9:G15">IF(ISERROR(F9/E9-1),"н/д",F9/E9-1)</f>
        <v>0.0011839029181435201</v>
      </c>
      <c r="H9" s="16">
        <f aca="true" t="shared" si="1" ref="H9:H15">IF(ISERROR(F9/D9-1),"н/д",F9/D9-1)</f>
        <v>0.014921248963802203</v>
      </c>
      <c r="I9" s="16">
        <f aca="true" t="shared" si="2" ref="I9:I15">IF(ISERROR(F9/C9-1),"н/д",F9/C9-1)</f>
        <v>0.03776605763797325</v>
      </c>
      <c r="J9" s="16">
        <f aca="true" t="shared" si="3" ref="J9:J15">IF(ISERROR(F9/B9-1),"н/д",F9/B9-1)</f>
        <v>0.21959048146098503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2457.87</v>
      </c>
      <c r="F10" s="15">
        <f>'[1]СевАм-индексы'!S18</f>
        <v>2466</v>
      </c>
      <c r="G10" s="16">
        <f t="shared" si="0"/>
        <v>0.0033077420693528037</v>
      </c>
      <c r="H10" s="16">
        <f t="shared" si="1"/>
        <v>0.028356964136780682</v>
      </c>
      <c r="I10" s="16">
        <f t="shared" si="2"/>
        <v>0.0643072939145446</v>
      </c>
      <c r="J10" s="16">
        <f t="shared" si="3"/>
        <v>0.5110294117647058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1196.48</v>
      </c>
      <c r="F11" s="15">
        <f>'[1]СевАм-индексы'!S8</f>
        <v>1197</v>
      </c>
      <c r="G11" s="16">
        <f t="shared" si="0"/>
        <v>0.0004346081840063132</v>
      </c>
      <c r="H11" s="16">
        <f t="shared" si="1"/>
        <v>0.0239520958083832</v>
      </c>
      <c r="I11" s="16">
        <f t="shared" si="2"/>
        <v>0.04541484716157207</v>
      </c>
      <c r="J11" s="16">
        <f t="shared" si="3"/>
        <v>0.2843347639484979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4031.99</v>
      </c>
      <c r="F12" s="15">
        <f>'[1]евр-индексы'!S47</f>
        <v>4054</v>
      </c>
      <c r="G12" s="16">
        <f t="shared" si="0"/>
        <v>0.005458842903876215</v>
      </c>
      <c r="H12" s="16">
        <f t="shared" si="1"/>
        <v>0.020130850528434774</v>
      </c>
      <c r="I12" s="16">
        <f t="shared" si="2"/>
        <v>-0.007102620622091549</v>
      </c>
      <c r="J12" s="16">
        <f t="shared" si="3"/>
        <v>0.2101492537313432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6230.83</v>
      </c>
      <c r="F13" s="15">
        <f>'[1]евр-индексы'!S36</f>
        <v>6263</v>
      </c>
      <c r="G13" s="16">
        <f t="shared" si="0"/>
        <v>0.005163036064216087</v>
      </c>
      <c r="H13" s="16">
        <f t="shared" si="1"/>
        <v>0.017712057198570053</v>
      </c>
      <c r="I13" s="16">
        <f t="shared" si="2"/>
        <v>0.028914079185148767</v>
      </c>
      <c r="J13" s="16">
        <f t="shared" si="3"/>
        <v>0.2594007641262819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5761.66</v>
      </c>
      <c r="F14" s="15">
        <f>'[1]евр-индексы'!S27</f>
        <v>5789</v>
      </c>
      <c r="G14" s="16">
        <f t="shared" si="0"/>
        <v>0.004745160248956104</v>
      </c>
      <c r="H14" s="16">
        <f t="shared" si="1"/>
        <v>0.019190140845070314</v>
      </c>
      <c r="I14" s="16">
        <f t="shared" si="2"/>
        <v>0.036526410026857636</v>
      </c>
      <c r="J14" s="16">
        <f t="shared" si="3"/>
        <v>0.2689609820254275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11161.23</v>
      </c>
      <c r="F15" s="15">
        <f>'[1]азия-индексы'!L10</f>
        <v>11205</v>
      </c>
      <c r="G15" s="16">
        <f t="shared" si="0"/>
        <v>0.003921610790208696</v>
      </c>
      <c r="H15" s="16">
        <f t="shared" si="1"/>
        <v>-0.003468516542155853</v>
      </c>
      <c r="I15" s="16">
        <f t="shared" si="2"/>
        <v>0.03769216521578067</v>
      </c>
      <c r="J15" s="16">
        <f t="shared" si="3"/>
        <v>0.23907995134358062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8029.7300000000005</v>
      </c>
      <c r="F17" s="15">
        <f>'[1]азия-индексы'!L46</f>
        <v>8097</v>
      </c>
      <c r="G17" s="16">
        <f aca="true" t="shared" si="4" ref="G17:G22">IF(ISERROR(F17/E17-1),"н/д",F17/E17-1)</f>
        <v>0.00837761668200554</v>
      </c>
      <c r="H17" s="16">
        <f aca="true" t="shared" si="5" ref="H17:H22">IF(ISERROR(F17/D17-1),"н/д",F17/D17-1)</f>
        <v>0.010482965181579873</v>
      </c>
      <c r="I17" s="16">
        <f aca="true" t="shared" si="6" ref="I17:I22">IF(ISERROR(F17/C17-1),"н/д",F17/C17-1)</f>
        <v>-0.027270543008169112</v>
      </c>
      <c r="J17" s="16">
        <f aca="true" t="shared" si="7" ref="J17:J22">IF(ISERROR(F17/B17-1),"н/д",F17/B17-1)</f>
        <v>0.723499361430396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517.98</v>
      </c>
      <c r="F18" s="15">
        <f>'[1]азия-индексы'!L93</f>
        <v>516</v>
      </c>
      <c r="G18" s="16">
        <f t="shared" si="4"/>
        <v>-0.0038225414108653544</v>
      </c>
      <c r="H18" s="16">
        <f t="shared" si="5"/>
        <v>0.015748031496062964</v>
      </c>
      <c r="I18" s="16">
        <f t="shared" si="6"/>
        <v>0.001941747572815622</v>
      </c>
      <c r="J18" s="16">
        <f t="shared" si="7"/>
        <v>0.6485623003194889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17853</v>
      </c>
      <c r="F19" s="15">
        <f>'[1]азия-индексы'!L78</f>
        <v>17822</v>
      </c>
      <c r="G19" s="16">
        <f t="shared" si="4"/>
        <v>-0.001736402845460172</v>
      </c>
      <c r="H19" s="16">
        <f t="shared" si="5"/>
        <v>0.016773162939297093</v>
      </c>
      <c r="I19" s="16">
        <f t="shared" si="6"/>
        <v>0.014746911119968065</v>
      </c>
      <c r="J19" s="16">
        <f t="shared" si="7"/>
        <v>0.7996566696960516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2884.71</v>
      </c>
      <c r="F20" s="15">
        <f>'[1]азия-индексы'!L74</f>
        <v>2885</v>
      </c>
      <c r="G20" s="16">
        <f t="shared" si="4"/>
        <v>0.00010053003594823195</v>
      </c>
      <c r="H20" s="16">
        <f t="shared" si="5"/>
        <v>0.03889088944904584</v>
      </c>
      <c r="I20" s="16">
        <f t="shared" si="6"/>
        <v>0.0982108869432814</v>
      </c>
      <c r="J20" s="16">
        <f t="shared" si="7"/>
        <v>1.0076548364648574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1238.22</v>
      </c>
      <c r="F21" s="15">
        <f>'[1]азия-индексы'!L38</f>
        <v>1247</v>
      </c>
      <c r="G21" s="16">
        <f t="shared" si="4"/>
        <v>0.00709082392466609</v>
      </c>
      <c r="H21" s="16">
        <f t="shared" si="5"/>
        <v>0.014646053702196848</v>
      </c>
      <c r="I21" s="16">
        <f t="shared" si="6"/>
        <v>0.0478991596638656</v>
      </c>
      <c r="J21" s="16">
        <f t="shared" si="7"/>
        <v>1.1838879159369529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70614.36</v>
      </c>
      <c r="F22" s="15">
        <f>'[1]СевАм-индексы'!S69</f>
        <v>70792</v>
      </c>
      <c r="G22" s="16">
        <f t="shared" si="4"/>
        <v>0.0025156356299200766</v>
      </c>
      <c r="H22" s="16">
        <f t="shared" si="5"/>
        <v>0.005968282839765804</v>
      </c>
      <c r="I22" s="16">
        <f t="shared" si="6"/>
        <v>0.007528855870088114</v>
      </c>
      <c r="J22" s="16">
        <f t="shared" si="7"/>
        <v>0.759069674982606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84.72</v>
      </c>
      <c r="F24" s="21" t="str">
        <f>'[1]сырье'!G2</f>
        <v>85,240</v>
      </c>
      <c r="G24" s="16">
        <f aca="true" t="shared" si="8" ref="G24:G33">IF(ISERROR(F24/E24-1),"н/д",F24/E24-1)</f>
        <v>0.006137865911236995</v>
      </c>
      <c r="H24" s="16">
        <f aca="true" t="shared" si="9" ref="H24:H33">IF(ISERROR(F24/D24-1),"н/д",F24/D24-1)</f>
        <v>0.03071342200725513</v>
      </c>
      <c r="I24" s="16">
        <f aca="true" t="shared" si="10" ref="I24:I33">IF(ISERROR(F24/C24-1),"н/д",F24/C24-1)</f>
        <v>0.03786679654206737</v>
      </c>
      <c r="J24" s="16">
        <f aca="true" t="shared" si="11" ref="J24:J33">IF(ISERROR(F24/B24-1),"н/д",F24/B24-1)</f>
        <v>0.8140029793573098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84.05000000000001</v>
      </c>
      <c r="F25" s="21" t="str">
        <f>'[1]сырье'!G7</f>
        <v>84,930</v>
      </c>
      <c r="G25" s="16">
        <f t="shared" si="8"/>
        <v>0.010469958358120035</v>
      </c>
      <c r="H25" s="16">
        <f t="shared" si="9"/>
        <v>0.013968481375358222</v>
      </c>
      <c r="I25" s="16">
        <f t="shared" si="10"/>
        <v>0.016273782457819852</v>
      </c>
      <c r="J25" s="16">
        <f t="shared" si="11"/>
        <v>0.8327578765645232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1153.4</v>
      </c>
      <c r="F26" s="21" t="str">
        <f>'[1]сырье'!G32</f>
        <v>1160,500</v>
      </c>
      <c r="G26" s="16">
        <f t="shared" si="8"/>
        <v>0.0061557135425696075</v>
      </c>
      <c r="H26" s="16">
        <f t="shared" si="9"/>
        <v>0.04127411395244507</v>
      </c>
      <c r="I26" s="16">
        <f t="shared" si="10"/>
        <v>0.005109994803395246</v>
      </c>
      <c r="J26" s="16">
        <f t="shared" si="11"/>
        <v>0.3232611174458382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7937.73</v>
      </c>
      <c r="F27" s="21">
        <f>'[1]инд-обновл'!B16</f>
        <v>7930.02</v>
      </c>
      <c r="G27" s="16">
        <f t="shared" si="8"/>
        <v>-0.0009713104376186665</v>
      </c>
      <c r="H27" s="16">
        <f t="shared" si="9"/>
        <v>0.012241323850030517</v>
      </c>
      <c r="I27" s="16">
        <f t="shared" si="10"/>
        <v>0.03362060875277639</v>
      </c>
      <c r="J27" s="16">
        <f t="shared" si="11"/>
        <v>1.5830684039087948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25505</v>
      </c>
      <c r="F28" s="21">
        <f>'[1]инд-обновл'!B17</f>
        <v>25827</v>
      </c>
      <c r="G28" s="16">
        <f t="shared" si="8"/>
        <v>0.012624975495000967</v>
      </c>
      <c r="H28" s="16">
        <f t="shared" si="9"/>
        <v>0.033286657331466296</v>
      </c>
      <c r="I28" s="16">
        <f t="shared" si="10"/>
        <v>0.40777281151204625</v>
      </c>
      <c r="J28" s="16">
        <f t="shared" si="11"/>
        <v>1.0320220298977185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2436</v>
      </c>
      <c r="F29" s="21">
        <f>'[1]инд-обновл'!B14</f>
        <v>2443</v>
      </c>
      <c r="G29" s="16">
        <f t="shared" si="8"/>
        <v>0.002873563218390718</v>
      </c>
      <c r="H29" s="16">
        <f t="shared" si="9"/>
        <v>0.05165733964700814</v>
      </c>
      <c r="I29" s="16">
        <f t="shared" si="10"/>
        <v>0.03946388682055102</v>
      </c>
      <c r="J29" s="16">
        <f t="shared" si="11"/>
        <v>0.6341137123745819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81.61</v>
      </c>
      <c r="F30" s="21" t="str">
        <f>'[1]сырье'!G15</f>
        <v>81,520</v>
      </c>
      <c r="G30" s="16">
        <f t="shared" si="8"/>
        <v>-0.0011028060286729646</v>
      </c>
      <c r="H30" s="16">
        <f t="shared" si="9"/>
        <v>0.012042209807572979</v>
      </c>
      <c r="I30" s="16">
        <f t="shared" si="10"/>
        <v>0.11442241968557743</v>
      </c>
      <c r="J30" s="16">
        <f t="shared" si="11"/>
        <v>0.7050826186990167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17.23</v>
      </c>
      <c r="F31" s="21" t="str">
        <f>'[1]сырье'!G23</f>
        <v>17,500</v>
      </c>
      <c r="G31" s="16">
        <f t="shared" si="8"/>
        <v>0.015670342426001183</v>
      </c>
      <c r="H31" s="16">
        <f t="shared" si="9"/>
        <v>0.05485232067510548</v>
      </c>
      <c r="I31" s="16">
        <f t="shared" si="10"/>
        <v>-0.3643298220123502</v>
      </c>
      <c r="J31" s="16">
        <f t="shared" si="11"/>
        <v>0.5486725663716814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363.25</v>
      </c>
      <c r="F32" s="21" t="str">
        <f>'[1]сырье'!G14</f>
        <v>364,750</v>
      </c>
      <c r="G32" s="16">
        <f t="shared" si="8"/>
        <v>0.004129387474191226</v>
      </c>
      <c r="H32" s="16">
        <f t="shared" si="9"/>
        <v>0.05724637681159428</v>
      </c>
      <c r="I32" s="16">
        <f t="shared" si="10"/>
        <v>-0.13923303834808265</v>
      </c>
      <c r="J32" s="16">
        <f t="shared" si="11"/>
        <v>-0.07070063694267514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5252.316685000001</v>
      </c>
      <c r="F33" s="21">
        <f>'[1]сырье'!L12</f>
        <v>5246.9434710000005</v>
      </c>
      <c r="G33" s="16">
        <f t="shared" si="8"/>
        <v>-0.001023017902813339</v>
      </c>
      <c r="H33" s="16">
        <f t="shared" si="9"/>
        <v>0.04596003719806485</v>
      </c>
      <c r="I33" s="16">
        <f t="shared" si="10"/>
        <v>-0.17831372075833352</v>
      </c>
      <c r="J33" s="16">
        <f t="shared" si="11"/>
        <v>-0.19117271646806733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40281</v>
      </c>
      <c r="F35" s="24">
        <f ca="1">TODAY()</f>
        <v>40282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 t="str">
        <f>'[1]остатки средств на кс'!F5</f>
        <v>422,4</v>
      </c>
      <c r="F37" s="26" t="str">
        <f>'[1]остатки средств на кс'!F4</f>
        <v>439,8</v>
      </c>
      <c r="G37" s="16">
        <f aca="true" t="shared" si="12" ref="G37:G43">IF(ISERROR(F37/E37-1),"н/д",F37/E37-1)</f>
        <v>0.04119318181818188</v>
      </c>
      <c r="H37" s="16">
        <f aca="true" t="shared" si="13" ref="H37:H43">IF(ISERROR(F37/D37-1),"н/д",F37/D37-1)</f>
        <v>-0.23988938817836158</v>
      </c>
      <c r="I37" s="16">
        <f aca="true" t="shared" si="14" ref="I37:I43">IF(ISERROR(F37/C37-1),"н/д",F37/C37-1)</f>
        <v>-0.5112790310034447</v>
      </c>
      <c r="J37" s="16">
        <f aca="true" t="shared" si="15" ref="J37:J43">IF(ISERROR(F37/B37-1),"н/д",F37/B37-1)</f>
        <v>-0.5720124562086415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 t="str">
        <f>'[1]остатки средств на кс'!G5</f>
        <v>269,9</v>
      </c>
      <c r="F38" s="26" t="str">
        <f>'[1]остатки средств на кс'!G4</f>
        <v>284,7</v>
      </c>
      <c r="G38" s="16">
        <f t="shared" si="12"/>
        <v>0.05483512412004443</v>
      </c>
      <c r="H38" s="16">
        <f t="shared" si="13"/>
        <v>-0.29494799405646366</v>
      </c>
      <c r="I38" s="16">
        <f t="shared" si="14"/>
        <v>-0.5721370604147882</v>
      </c>
      <c r="J38" s="16">
        <f t="shared" si="15"/>
        <v>-0.6453220381213405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4.27</v>
      </c>
      <c r="G39" s="16">
        <f t="shared" si="12"/>
        <v>-0.004662004662004726</v>
      </c>
      <c r="H39" s="16">
        <f t="shared" si="13"/>
        <v>-0.02511415525114158</v>
      </c>
      <c r="I39" s="16">
        <f t="shared" si="14"/>
        <v>-0.47413793103448276</v>
      </c>
      <c r="J39" s="16">
        <f t="shared" si="15"/>
        <v>-0.7280254777070063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5.69</v>
      </c>
      <c r="F40" s="21">
        <f>'[1]ратес-сбр'!F8</f>
        <v>5.68</v>
      </c>
      <c r="G40" s="16">
        <f t="shared" si="12"/>
        <v>-0.0017574692442883233</v>
      </c>
      <c r="H40" s="16">
        <f t="shared" si="13"/>
        <v>0.0035335689045936647</v>
      </c>
      <c r="I40" s="16">
        <f t="shared" si="14"/>
        <v>-0.48550724637681153</v>
      </c>
      <c r="J40" s="16">
        <f t="shared" si="15"/>
        <v>-0.737037037037037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0.298</v>
      </c>
      <c r="F41" s="30">
        <v>0.3</v>
      </c>
      <c r="G41" s="16">
        <f t="shared" si="12"/>
        <v>0.006711409395973256</v>
      </c>
      <c r="H41" s="16">
        <f t="shared" si="13"/>
        <v>0.030927835051546504</v>
      </c>
      <c r="I41" s="16">
        <f t="shared" si="14"/>
        <v>0.19999999999999996</v>
      </c>
      <c r="J41" s="16">
        <f t="shared" si="15"/>
        <v>-0.7857142857142857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29.029304761524006</v>
      </c>
      <c r="F42" s="26">
        <f>'[1]курсы валют'!AE18</f>
        <v>29.0444</v>
      </c>
      <c r="G42" s="16">
        <f t="shared" si="12"/>
        <v>0.000520000000000076</v>
      </c>
      <c r="H42" s="16">
        <f t="shared" si="13"/>
        <v>-0.012095238095238048</v>
      </c>
      <c r="I42" s="16">
        <f t="shared" si="14"/>
        <v>-0.03826490066225163</v>
      </c>
      <c r="J42" s="16">
        <f t="shared" si="15"/>
        <v>-0.012095238095238048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39.48276721037057</v>
      </c>
      <c r="F43" s="26">
        <f>'[1]курсы валют'!AE21</f>
        <v>39.6253</v>
      </c>
      <c r="G43" s="16">
        <f t="shared" si="12"/>
        <v>0.003609999999999891</v>
      </c>
      <c r="H43" s="16">
        <f t="shared" si="13"/>
        <v>-0.0018816120906800515</v>
      </c>
      <c r="I43" s="16">
        <f t="shared" si="14"/>
        <v>-0.08907356321839077</v>
      </c>
      <c r="J43" s="16">
        <f t="shared" si="15"/>
        <v>-0.04286714975845396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40256</v>
      </c>
      <c r="E44" s="32">
        <f>'[1]ЗВР-cbr'!D4</f>
        <v>40263</v>
      </c>
      <c r="F44" s="32">
        <f>'[1]ЗВР-cbr'!D3</f>
        <v>40270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448.2</v>
      </c>
      <c r="E45" s="26">
        <f>'[1]ЗВР-cbr'!L4</f>
        <v>444</v>
      </c>
      <c r="F45" s="26">
        <f>'[1]ЗВР-cbr'!L3</f>
        <v>447.2</v>
      </c>
      <c r="G45" s="16">
        <f>IF(ISERROR(F45/E45-1),"н/д",F45/E45-1)</f>
        <v>0.007207207207207134</v>
      </c>
      <c r="H45" s="16">
        <f>IF(ISERROR(F45/D45-1),"н/д",F45/D45-1)</f>
        <v>-0.002231146809460016</v>
      </c>
      <c r="I45" s="16">
        <f>IF(ISERROR(F45/C45-1),"н/д",F45/C45-1)</f>
        <v>0.02170436371944251</v>
      </c>
      <c r="J45" s="16">
        <f>IF(ISERROR(F45/B45-1),"н/д",F45/B45-1)</f>
        <v>0.04976525821596245</v>
      </c>
    </row>
    <row r="46" spans="1:10" ht="18.75">
      <c r="A46" s="35"/>
      <c r="B46" s="32">
        <v>39814</v>
      </c>
      <c r="C46" s="32">
        <v>40179</v>
      </c>
      <c r="D46" s="32">
        <v>40259</v>
      </c>
      <c r="E46" s="32">
        <v>40266</v>
      </c>
      <c r="F46" s="32">
        <v>40273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 t="str">
        <f>'[1]M2'!A6</f>
        <v>01.01.2010</v>
      </c>
      <c r="E48" s="32" t="str">
        <f>'[1]M2'!H3</f>
        <v>01.02.2010</v>
      </c>
      <c r="F48" s="32" t="str">
        <f>'[1]M2'!I3</f>
        <v>01.03.2010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 t="str">
        <f>'[1]M2'!B6</f>
        <v>15 697,7</v>
      </c>
      <c r="E49" s="26" t="str">
        <f>'[1]M2'!H4</f>
        <v>15 331,0</v>
      </c>
      <c r="F49" s="26" t="str">
        <f>'[1]M2'!I4</f>
        <v>15 565,9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2010-04-14T10:19:00Z</cp:lastPrinted>
  <dcterms:created xsi:type="dcterms:W3CDTF">2010-04-14T10:18:29Z</dcterms:created>
  <dcterms:modified xsi:type="dcterms:W3CDTF">2010-04-14T10:19:19Z</dcterms:modified>
  <cp:category/>
  <cp:version/>
  <cp:contentType/>
  <cp:contentStatus/>
</cp:coreProperties>
</file>