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<sst xmlns="http://schemas.openxmlformats.org/spreadsheetml/2006/main" count="81" uniqueCount="74">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</sst>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11274</v>
          </cell>
          <cell r="S10">
            <v>11204.900000000001</v>
          </cell>
        </row>
        <row r="38">
          <cell r="L38">
            <v>1232</v>
          </cell>
          <cell r="S38">
            <v>1247.3</v>
          </cell>
        </row>
        <row r="46">
          <cell r="L46">
            <v>8172</v>
          </cell>
          <cell r="S46">
            <v>8097.129999999999</v>
          </cell>
        </row>
        <row r="74">
          <cell r="L74">
            <v>2901</v>
          </cell>
          <cell r="S74">
            <v>2885.01</v>
          </cell>
        </row>
        <row r="78">
          <cell r="L78">
            <v>17793</v>
          </cell>
          <cell r="S78">
            <v>17821.96</v>
          </cell>
        </row>
        <row r="93">
          <cell r="L93">
            <v>521</v>
          </cell>
          <cell r="S93">
            <v>516.21</v>
          </cell>
        </row>
      </sheetData>
      <sheetData sheetId="1">
        <row r="27">
          <cell r="Q27">
            <v>5796.25</v>
          </cell>
          <cell r="S27">
            <v>5799</v>
          </cell>
        </row>
        <row r="36">
          <cell r="Q36">
            <v>6278.4</v>
          </cell>
          <cell r="S36">
            <v>6280</v>
          </cell>
        </row>
        <row r="47">
          <cell r="Q47">
            <v>4057.7000000000003</v>
          </cell>
          <cell r="S47">
            <v>4060</v>
          </cell>
        </row>
      </sheetData>
      <sheetData sheetId="2">
        <row r="2">
          <cell r="Q2">
            <v>11019.42</v>
          </cell>
          <cell r="S2">
            <v>11123</v>
          </cell>
        </row>
        <row r="8">
          <cell r="Q8">
            <v>1197.3000000000002</v>
          </cell>
          <cell r="S8">
            <v>1211</v>
          </cell>
        </row>
        <row r="18">
          <cell r="Q18">
            <v>2465.9900000000002</v>
          </cell>
          <cell r="S18">
            <v>2505</v>
          </cell>
        </row>
        <row r="69">
          <cell r="Q69">
            <v>70792.40000000001</v>
          </cell>
          <cell r="S69">
            <v>71035</v>
          </cell>
        </row>
      </sheetData>
      <sheetData sheetId="3">
        <row r="8">
          <cell r="B8">
            <v>1665.84</v>
          </cell>
          <cell r="I8">
            <v>1673.41</v>
          </cell>
        </row>
        <row r="11">
          <cell r="B11">
            <v>1521.03</v>
          </cell>
          <cell r="I11">
            <v>1526.61</v>
          </cell>
        </row>
        <row r="14">
          <cell r="B14">
            <v>2445.91</v>
          </cell>
          <cell r="I14">
            <v>2462</v>
          </cell>
        </row>
        <row r="16">
          <cell r="B16">
            <v>7878.21</v>
          </cell>
          <cell r="I16">
            <v>7959.78</v>
          </cell>
        </row>
        <row r="17">
          <cell r="B17">
            <v>26496.33</v>
          </cell>
          <cell r="I17">
            <v>26395</v>
          </cell>
        </row>
      </sheetData>
      <sheetData sheetId="4">
        <row r="18">
          <cell r="AE18">
            <v>28.931</v>
          </cell>
          <cell r="AG18">
            <v>29.04427266338721</v>
          </cell>
        </row>
        <row r="21">
          <cell r="AE21">
            <v>39.4387</v>
          </cell>
          <cell r="AG21">
            <v>39.62533532940148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4.27</v>
          </cell>
          <cell r="D8">
            <v>4.29</v>
          </cell>
          <cell r="E8">
            <v>5.68</v>
          </cell>
          <cell r="F8">
            <v>5.7</v>
          </cell>
        </row>
      </sheetData>
      <sheetData sheetId="10">
        <row r="4">
          <cell r="F4">
            <v>430.7</v>
          </cell>
          <cell r="G4">
            <v>273.1</v>
          </cell>
        </row>
        <row r="5">
          <cell r="F5">
            <v>439.8</v>
          </cell>
          <cell r="G5">
            <v>284.7</v>
          </cell>
        </row>
      </sheetData>
      <sheetData sheetId="11">
        <row r="2">
          <cell r="G2" t="str">
            <v>86,240</v>
          </cell>
          <cell r="J2">
            <v>86.14999999999999</v>
          </cell>
        </row>
        <row r="7">
          <cell r="G7" t="str">
            <v>85,550</v>
          </cell>
          <cell r="J7">
            <v>85.84</v>
          </cell>
        </row>
        <row r="12">
          <cell r="L12">
            <v>5221.1052425</v>
          </cell>
          <cell r="M12">
            <v>5215.7530074999995</v>
          </cell>
        </row>
        <row r="14">
          <cell r="G14" t="str">
            <v>368,250</v>
          </cell>
          <cell r="J14">
            <v>368.5</v>
          </cell>
        </row>
        <row r="15">
          <cell r="G15" t="str">
            <v>80,890</v>
          </cell>
          <cell r="J15">
            <v>81.09</v>
          </cell>
        </row>
        <row r="23">
          <cell r="G23" t="str">
            <v>17,650</v>
          </cell>
          <cell r="J23">
            <v>17.68</v>
          </cell>
        </row>
        <row r="32">
          <cell r="G32" t="str">
            <v>1154,400</v>
          </cell>
          <cell r="J32">
            <v>1159.6000000000001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40">
      <selection activeCell="B6" sqref="B6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40283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40282</v>
      </c>
      <c r="F4" s="9">
        <f ca="1">TODAY()</f>
        <v>40283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1673.41</v>
      </c>
      <c r="F6" s="15">
        <f>'[1]инд-обновл'!B8</f>
        <v>1665.84</v>
      </c>
      <c r="G6" s="16">
        <f>IF(ISERROR(F6/E6-1),"н/д",F6/E6-1)</f>
        <v>-0.004523697121446735</v>
      </c>
      <c r="H6" s="16">
        <f>IF(ISERROR(F6/D6-1),"н/д",F6/D6-1)</f>
        <v>0.03597014925373121</v>
      </c>
      <c r="I6" s="16">
        <f>IF(ISERROR(F6/C6-1),"н/д",F6/C6-1)</f>
        <v>0.15306984148958258</v>
      </c>
      <c r="J6" s="16">
        <f>IF(ISERROR(F6/B6-1),"н/д",F6/B6-1)</f>
        <v>1.627507886435331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1526.61</v>
      </c>
      <c r="F7" s="15">
        <f>'[1]инд-обновл'!B11</f>
        <v>1521.03</v>
      </c>
      <c r="G7" s="16">
        <f>IF(ISERROR(F7/E7-1),"н/д",F7/E7-1)</f>
        <v>-0.0036551575058462182</v>
      </c>
      <c r="H7" s="16">
        <f>IF(ISERROR(F7/D7-1),"н/д",F7/D7-1)</f>
        <v>0.02772297297297288</v>
      </c>
      <c r="I7" s="16">
        <f>IF(ISERROR(F7/C7-1),"н/д",F7/C7-1)</f>
        <v>0.11024087591240872</v>
      </c>
      <c r="J7" s="16">
        <f>IF(ISERROR(F7/B7-1),"н/д",F7/B7-1)</f>
        <v>1.3766093750000001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11019.42</v>
      </c>
      <c r="F9" s="15">
        <f>'[1]СевАм-индексы'!S2</f>
        <v>11123</v>
      </c>
      <c r="G9" s="16">
        <f aca="true" t="shared" si="0" ref="G9:G15">IF(ISERROR(F9/E9-1),"н/д",F9/E9-1)</f>
        <v>0.009399768771859218</v>
      </c>
      <c r="H9" s="16">
        <f aca="true" t="shared" si="1" ref="H9:H15">IF(ISERROR(F9/D9-1),"н/д",F9/D9-1)</f>
        <v>0.024500322372662753</v>
      </c>
      <c r="I9" s="16">
        <f aca="true" t="shared" si="2" ref="I9:I15">IF(ISERROR(F9/C9-1),"н/д",F9/C9-1)</f>
        <v>0.047560745903183266</v>
      </c>
      <c r="J9" s="16">
        <f aca="true" t="shared" si="3" ref="J9:J15">IF(ISERROR(F9/B9-1),"н/д",F9/B9-1)</f>
        <v>0.2311012728278916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2465.9900000000002</v>
      </c>
      <c r="F10" s="15">
        <f>'[1]СевАм-индексы'!S18</f>
        <v>2505</v>
      </c>
      <c r="G10" s="16">
        <f t="shared" si="0"/>
        <v>0.015819204457439007</v>
      </c>
      <c r="H10" s="16">
        <f t="shared" si="1"/>
        <v>0.0446205170975813</v>
      </c>
      <c r="I10" s="16">
        <f t="shared" si="2"/>
        <v>0.08113940440224421</v>
      </c>
      <c r="J10" s="16">
        <f t="shared" si="3"/>
        <v>0.5349264705882353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1197.3000000000002</v>
      </c>
      <c r="F11" s="15">
        <f>'[1]СевАм-индексы'!S8</f>
        <v>1211</v>
      </c>
      <c r="G11" s="16">
        <f t="shared" si="0"/>
        <v>0.01144241209387764</v>
      </c>
      <c r="H11" s="16">
        <f t="shared" si="1"/>
        <v>0.03592814371257491</v>
      </c>
      <c r="I11" s="16">
        <f t="shared" si="2"/>
        <v>0.05764192139738</v>
      </c>
      <c r="J11" s="16">
        <f t="shared" si="3"/>
        <v>0.29935622317596566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4057.7000000000003</v>
      </c>
      <c r="F12" s="15">
        <f>'[1]евр-индексы'!S47</f>
        <v>4060</v>
      </c>
      <c r="G12" s="16">
        <f t="shared" si="0"/>
        <v>0.0005668235700027058</v>
      </c>
      <c r="H12" s="16">
        <f t="shared" si="1"/>
        <v>0.02164066431806755</v>
      </c>
      <c r="I12" s="16">
        <f t="shared" si="2"/>
        <v>-0.005633112907176052</v>
      </c>
      <c r="J12" s="16">
        <f t="shared" si="3"/>
        <v>0.21194029850746277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6278.4</v>
      </c>
      <c r="F13" s="15">
        <f>'[1]евр-индексы'!S36</f>
        <v>6280</v>
      </c>
      <c r="G13" s="16">
        <f t="shared" si="0"/>
        <v>0.00025484199796133034</v>
      </c>
      <c r="H13" s="16">
        <f t="shared" si="1"/>
        <v>0.02047448813779651</v>
      </c>
      <c r="I13" s="16">
        <f t="shared" si="2"/>
        <v>0.03170691637916878</v>
      </c>
      <c r="J13" s="16">
        <f t="shared" si="3"/>
        <v>0.26281922380856626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5796.25</v>
      </c>
      <c r="F14" s="15">
        <f>'[1]евр-индексы'!S27</f>
        <v>5799</v>
      </c>
      <c r="G14" s="16">
        <f t="shared" si="0"/>
        <v>0.00047444468406299123</v>
      </c>
      <c r="H14" s="16">
        <f t="shared" si="1"/>
        <v>0.020950704225352057</v>
      </c>
      <c r="I14" s="16">
        <f t="shared" si="2"/>
        <v>0.03831692032229195</v>
      </c>
      <c r="J14" s="16">
        <f t="shared" si="3"/>
        <v>0.2711530030688294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11204.900000000001</v>
      </c>
      <c r="F15" s="15">
        <f>'[1]азия-индексы'!L10</f>
        <v>11274</v>
      </c>
      <c r="G15" s="16">
        <f t="shared" si="0"/>
        <v>0.006166944818784437</v>
      </c>
      <c r="H15" s="16">
        <f t="shared" si="1"/>
        <v>0.0026680896478121774</v>
      </c>
      <c r="I15" s="16">
        <f t="shared" si="2"/>
        <v>0.044082237451379847</v>
      </c>
      <c r="J15" s="16">
        <f t="shared" si="3"/>
        <v>0.24671016255667366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8097.129999999999</v>
      </c>
      <c r="F17" s="15">
        <f>'[1]азия-индексы'!L46</f>
        <v>8172</v>
      </c>
      <c r="G17" s="16">
        <f aca="true" t="shared" si="4" ref="G17:G22">IF(ISERROR(F17/E17-1),"н/д",F17/E17-1)</f>
        <v>0.009246486100630724</v>
      </c>
      <c r="H17" s="16">
        <f aca="true" t="shared" si="5" ref="H17:H22">IF(ISERROR(F17/D17-1),"н/д",F17/D17-1)</f>
        <v>0.019842755522276212</v>
      </c>
      <c r="I17" s="16">
        <f aca="true" t="shared" si="6" ref="I17:I22">IF(ISERROR(F17/C17-1),"н/д",F17/C17-1)</f>
        <v>-0.01826045170591062</v>
      </c>
      <c r="J17" s="16">
        <f aca="true" t="shared" si="7" ref="J17:J22">IF(ISERROR(F17/B17-1),"н/д",F17/B17-1)</f>
        <v>0.7394636015325671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516.21</v>
      </c>
      <c r="F18" s="15">
        <f>'[1]азия-индексы'!L93</f>
        <v>521</v>
      </c>
      <c r="G18" s="16">
        <f t="shared" si="4"/>
        <v>0.009279169330311143</v>
      </c>
      <c r="H18" s="16">
        <f t="shared" si="5"/>
        <v>0.025590551181102317</v>
      </c>
      <c r="I18" s="16">
        <f t="shared" si="6"/>
        <v>0.011650485436893288</v>
      </c>
      <c r="J18" s="16">
        <f t="shared" si="7"/>
        <v>0.6645367412140575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17821.96</v>
      </c>
      <c r="F19" s="15">
        <f>'[1]азия-индексы'!L78</f>
        <v>17793</v>
      </c>
      <c r="G19" s="16">
        <f t="shared" si="4"/>
        <v>-0.001624961564272387</v>
      </c>
      <c r="H19" s="16">
        <f t="shared" si="5"/>
        <v>0.015118667275216824</v>
      </c>
      <c r="I19" s="16">
        <f t="shared" si="6"/>
        <v>0.013095712577577912</v>
      </c>
      <c r="J19" s="16">
        <f t="shared" si="7"/>
        <v>0.796728264162375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2885.01</v>
      </c>
      <c r="F20" s="15">
        <f>'[1]азия-индексы'!L74</f>
        <v>2901</v>
      </c>
      <c r="G20" s="16">
        <f t="shared" si="4"/>
        <v>0.00554244179396246</v>
      </c>
      <c r="H20" s="16">
        <f t="shared" si="5"/>
        <v>0.04465250270075627</v>
      </c>
      <c r="I20" s="16">
        <f t="shared" si="6"/>
        <v>0.10430148458317468</v>
      </c>
      <c r="J20" s="16">
        <f t="shared" si="7"/>
        <v>1.0187891440501042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1247.3</v>
      </c>
      <c r="F21" s="15">
        <f>'[1]азия-индексы'!L38</f>
        <v>1232</v>
      </c>
      <c r="G21" s="16">
        <f t="shared" si="4"/>
        <v>-0.012266495630561924</v>
      </c>
      <c r="H21" s="16">
        <f t="shared" si="5"/>
        <v>0.0024410089503661414</v>
      </c>
      <c r="I21" s="16">
        <f t="shared" si="6"/>
        <v>0.03529411764705892</v>
      </c>
      <c r="J21" s="16">
        <f t="shared" si="7"/>
        <v>1.1576182136602453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70792.40000000001</v>
      </c>
      <c r="F22" s="15">
        <f>'[1]СевАм-индексы'!S69</f>
        <v>71035</v>
      </c>
      <c r="G22" s="16">
        <f t="shared" si="4"/>
        <v>0.003426921533949745</v>
      </c>
      <c r="H22" s="16">
        <f t="shared" si="5"/>
        <v>0.00942136076848743</v>
      </c>
      <c r="I22" s="16">
        <f t="shared" si="6"/>
        <v>0.01098729060814363</v>
      </c>
      <c r="J22" s="16">
        <f t="shared" si="7"/>
        <v>0.7651078421628068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86.14999999999999</v>
      </c>
      <c r="F24" s="21" t="str">
        <f>'[1]сырье'!G2</f>
        <v>86,240</v>
      </c>
      <c r="G24" s="16">
        <f aca="true" t="shared" si="8" ref="G24:G33">IF(ISERROR(F24/E24-1),"н/д",F24/E24-1)</f>
        <v>0.001044689495066864</v>
      </c>
      <c r="H24" s="16">
        <f aca="true" t="shared" si="9" ref="H24:H33">IF(ISERROR(F24/D24-1),"н/д",F24/D24-1)</f>
        <v>0.04280532043530827</v>
      </c>
      <c r="I24" s="16">
        <f aca="true" t="shared" si="10" ref="I24:I33">IF(ISERROR(F24/C24-1),"н/д",F24/C24-1)</f>
        <v>0.05004261536588328</v>
      </c>
      <c r="J24" s="16">
        <f aca="true" t="shared" si="11" ref="J24:J33">IF(ISERROR(F24/B24-1),"н/д",F24/B24-1)</f>
        <v>0.8352841030006382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85.84</v>
      </c>
      <c r="F25" s="21" t="str">
        <f>'[1]сырье'!G7</f>
        <v>85,550</v>
      </c>
      <c r="G25" s="16">
        <f t="shared" si="8"/>
        <v>-0.0033783783783783994</v>
      </c>
      <c r="H25" s="16">
        <f t="shared" si="9"/>
        <v>0.021370582617000755</v>
      </c>
      <c r="I25" s="16">
        <f t="shared" si="10"/>
        <v>0.02369271269594364</v>
      </c>
      <c r="J25" s="16">
        <f t="shared" si="11"/>
        <v>0.8461372464393611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1159.6000000000001</v>
      </c>
      <c r="F26" s="21" t="str">
        <f>'[1]сырье'!G32</f>
        <v>1154,400</v>
      </c>
      <c r="G26" s="16">
        <f t="shared" si="8"/>
        <v>-0.004484304932735439</v>
      </c>
      <c r="H26" s="16">
        <f t="shared" si="9"/>
        <v>0.0358008075370122</v>
      </c>
      <c r="I26" s="16">
        <f t="shared" si="10"/>
        <v>-0.00017322016282683705</v>
      </c>
      <c r="J26" s="16">
        <f t="shared" si="11"/>
        <v>0.31630558722919044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7959.78</v>
      </c>
      <c r="F27" s="21">
        <f>'[1]инд-обновл'!B16</f>
        <v>7878.21</v>
      </c>
      <c r="G27" s="16">
        <f t="shared" si="8"/>
        <v>-0.010247770667028422</v>
      </c>
      <c r="H27" s="16">
        <f t="shared" si="9"/>
        <v>0.005627945448882565</v>
      </c>
      <c r="I27" s="16">
        <f t="shared" si="10"/>
        <v>0.02686755091187787</v>
      </c>
      <c r="J27" s="16">
        <f t="shared" si="11"/>
        <v>1.5661921824104237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26395</v>
      </c>
      <c r="F28" s="21">
        <f>'[1]инд-обновл'!B17</f>
        <v>26496.33</v>
      </c>
      <c r="G28" s="16">
        <f t="shared" si="8"/>
        <v>0.0038389846561850405</v>
      </c>
      <c r="H28" s="16">
        <f t="shared" si="9"/>
        <v>0.0600652130426087</v>
      </c>
      <c r="I28" s="16">
        <f t="shared" si="10"/>
        <v>0.44425651368145647</v>
      </c>
      <c r="J28" s="16">
        <f t="shared" si="11"/>
        <v>1.0846837136113296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2462</v>
      </c>
      <c r="F29" s="21">
        <f>'[1]инд-обновл'!B14</f>
        <v>2445.91</v>
      </c>
      <c r="G29" s="16">
        <f t="shared" si="8"/>
        <v>-0.00653533712428922</v>
      </c>
      <c r="H29" s="16">
        <f t="shared" si="9"/>
        <v>0.05291003013344797</v>
      </c>
      <c r="I29" s="16">
        <f t="shared" si="10"/>
        <v>0.04070205297308793</v>
      </c>
      <c r="J29" s="16">
        <f t="shared" si="11"/>
        <v>0.6360602006688962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81.09</v>
      </c>
      <c r="F30" s="21" t="str">
        <f>'[1]сырье'!G15</f>
        <v>80,890</v>
      </c>
      <c r="G30" s="16">
        <f t="shared" si="8"/>
        <v>-0.002466395363176721</v>
      </c>
      <c r="H30" s="16">
        <f t="shared" si="9"/>
        <v>0.004220980757293713</v>
      </c>
      <c r="I30" s="16">
        <f t="shared" si="10"/>
        <v>0.10580997949419002</v>
      </c>
      <c r="J30" s="16">
        <f t="shared" si="11"/>
        <v>0.691905459108973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17.68</v>
      </c>
      <c r="F31" s="21" t="str">
        <f>'[1]сырье'!G23</f>
        <v>17,650</v>
      </c>
      <c r="G31" s="16">
        <f t="shared" si="8"/>
        <v>-0.0016968325791856254</v>
      </c>
      <c r="H31" s="16">
        <f t="shared" si="9"/>
        <v>0.0638939119951778</v>
      </c>
      <c r="I31" s="16">
        <f t="shared" si="10"/>
        <v>-0.35888122048674187</v>
      </c>
      <c r="J31" s="16">
        <f t="shared" si="11"/>
        <v>0.5619469026548671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368.5</v>
      </c>
      <c r="F32" s="21" t="str">
        <f>'[1]сырье'!G14</f>
        <v>368,250</v>
      </c>
      <c r="G32" s="16">
        <f t="shared" si="8"/>
        <v>-0.0006784260515604323</v>
      </c>
      <c r="H32" s="16">
        <f t="shared" si="9"/>
        <v>0.06739130434782603</v>
      </c>
      <c r="I32" s="16">
        <f t="shared" si="10"/>
        <v>-0.13097345132743365</v>
      </c>
      <c r="J32" s="16">
        <f t="shared" si="11"/>
        <v>-0.061783439490445846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5215.7530074999995</v>
      </c>
      <c r="F33" s="21">
        <f>'[1]сырье'!L12</f>
        <v>5221.1052425</v>
      </c>
      <c r="G33" s="16">
        <f t="shared" si="8"/>
        <v>0.0010261672652642773</v>
      </c>
      <c r="H33" s="16">
        <f t="shared" si="9"/>
        <v>0.04080927569427417</v>
      </c>
      <c r="I33" s="16">
        <f t="shared" si="10"/>
        <v>-0.18236006087152623</v>
      </c>
      <c r="J33" s="16">
        <f t="shared" si="11"/>
        <v>-0.1951557333014753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40282</v>
      </c>
      <c r="F35" s="24">
        <f ca="1">TODAY()</f>
        <v>40283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439.8</v>
      </c>
      <c r="F37" s="26">
        <f>'[1]остатки средств на кс'!F4</f>
        <v>430.7</v>
      </c>
      <c r="G37" s="16">
        <f aca="true" t="shared" si="12" ref="G37:G43">IF(ISERROR(F37/E37-1),"н/д",F37/E37-1)</f>
        <v>-0.020691223283310634</v>
      </c>
      <c r="H37" s="16">
        <f aca="true" t="shared" si="13" ref="H37:H43">IF(ISERROR(F37/D37-1),"н/д",F37/D37-1)</f>
        <v>-0.2556170065675769</v>
      </c>
      <c r="I37" s="16">
        <f aca="true" t="shared" si="14" ref="I37:I43">IF(ISERROR(F37/C37-1),"н/д",F37/C37-1)</f>
        <v>-0.5213912656961885</v>
      </c>
      <c r="J37" s="16">
        <f aca="true" t="shared" si="15" ref="J37:J43">IF(ISERROR(F37/B37-1),"н/д",F37/B37-1)</f>
        <v>-0.5808680420397041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284.7</v>
      </c>
      <c r="F38" s="26">
        <f>'[1]остатки средств на кс'!G4</f>
        <v>273.1</v>
      </c>
      <c r="G38" s="16">
        <f t="shared" si="12"/>
        <v>-0.04074464348436935</v>
      </c>
      <c r="H38" s="16">
        <f t="shared" si="13"/>
        <v>-0.3236750866765725</v>
      </c>
      <c r="I38" s="16">
        <f t="shared" si="14"/>
        <v>-0.5895701833483619</v>
      </c>
      <c r="J38" s="16">
        <f t="shared" si="15"/>
        <v>-0.6597732652298492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4.27</v>
      </c>
      <c r="F39" s="21">
        <f>'[1]ратес-сбр'!D8</f>
        <v>4.29</v>
      </c>
      <c r="G39" s="16">
        <f t="shared" si="12"/>
        <v>0.004683840749414525</v>
      </c>
      <c r="H39" s="16">
        <f t="shared" si="13"/>
        <v>-0.020547945205479423</v>
      </c>
      <c r="I39" s="16">
        <f t="shared" si="14"/>
        <v>-0.4716748768472906</v>
      </c>
      <c r="J39" s="16">
        <f t="shared" si="15"/>
        <v>-0.7267515923566878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5.68</v>
      </c>
      <c r="F40" s="21">
        <f>'[1]ратес-сбр'!F8</f>
        <v>5.7</v>
      </c>
      <c r="G40" s="16">
        <f t="shared" si="12"/>
        <v>0.0035211267605634866</v>
      </c>
      <c r="H40" s="16">
        <f t="shared" si="13"/>
        <v>0.007067137809187329</v>
      </c>
      <c r="I40" s="16">
        <f t="shared" si="14"/>
        <v>-0.48369565217391297</v>
      </c>
      <c r="J40" s="16">
        <f t="shared" si="15"/>
        <v>-0.7361111111111112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0.298</v>
      </c>
      <c r="F41" s="30">
        <v>0.3</v>
      </c>
      <c r="G41" s="16">
        <f t="shared" si="12"/>
        <v>0.006711409395973256</v>
      </c>
      <c r="H41" s="16">
        <f t="shared" si="13"/>
        <v>0.030927835051546504</v>
      </c>
      <c r="I41" s="16">
        <f t="shared" si="14"/>
        <v>0.19999999999999996</v>
      </c>
      <c r="J41" s="16">
        <f t="shared" si="15"/>
        <v>-0.7857142857142857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валют'!AG18</f>
        <v>29.04427266338721</v>
      </c>
      <c r="F42" s="26">
        <f>'[1]курсы валют'!AE18</f>
        <v>28.931</v>
      </c>
      <c r="G42" s="16">
        <f t="shared" si="12"/>
        <v>-0.0039000000000000146</v>
      </c>
      <c r="H42" s="16">
        <f t="shared" si="13"/>
        <v>-0.01595238095238083</v>
      </c>
      <c r="I42" s="16">
        <f t="shared" si="14"/>
        <v>-0.0420198675496688</v>
      </c>
      <c r="J42" s="16">
        <f t="shared" si="15"/>
        <v>-0.01595238095238083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валют'!AG21</f>
        <v>39.62533532940148</v>
      </c>
      <c r="F43" s="26">
        <f>'[1]курсы валют'!AE21</f>
        <v>39.4387</v>
      </c>
      <c r="G43" s="16">
        <f t="shared" si="12"/>
        <v>-0.004710000000000103</v>
      </c>
      <c r="H43" s="16">
        <f t="shared" si="13"/>
        <v>-0.006581863979849056</v>
      </c>
      <c r="I43" s="16">
        <f t="shared" si="14"/>
        <v>-0.09336321839080464</v>
      </c>
      <c r="J43" s="16">
        <f t="shared" si="15"/>
        <v>-0.04737439613526573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40263</v>
      </c>
      <c r="E44" s="32">
        <f>'[1]ЗВР-cbr'!D4</f>
        <v>40270</v>
      </c>
      <c r="F44" s="32">
        <f>'[1]ЗВР-cbr'!D3</f>
        <v>40277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444</v>
      </c>
      <c r="E45" s="26">
        <f>'[1]ЗВР-cbr'!L4</f>
        <v>447.2</v>
      </c>
      <c r="F45" s="26">
        <f>'[1]ЗВР-cbr'!L3</f>
        <v>448.6</v>
      </c>
      <c r="G45" s="16">
        <f>IF(ISERROR(F45/E45-1),"н/д",F45/E45-1)</f>
        <v>0.0031305903398928248</v>
      </c>
      <c r="H45" s="16">
        <f>IF(ISERROR(F45/D45-1),"н/д",F45/D45-1)</f>
        <v>0.010360360360360366</v>
      </c>
      <c r="I45" s="16">
        <f>IF(ISERROR(F45/C45-1),"н/д",F45/C45-1)</f>
        <v>0.024902901530728938</v>
      </c>
      <c r="J45" s="16">
        <f>IF(ISERROR(F45/B45-1),"н/д",F45/B45-1)</f>
        <v>0.05305164319248834</v>
      </c>
    </row>
    <row r="46" spans="1:10" ht="18.75">
      <c r="A46" s="35"/>
      <c r="B46" s="32">
        <v>39814</v>
      </c>
      <c r="C46" s="32">
        <v>40179</v>
      </c>
      <c r="D46" s="32">
        <v>40259</v>
      </c>
      <c r="E46" s="32">
        <v>40266</v>
      </c>
      <c r="F46" s="32">
        <v>40273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3.1</v>
      </c>
      <c r="E47" s="36">
        <v>3.1</v>
      </c>
      <c r="F47" s="36">
        <v>3.2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2010-04-15T09:34:34Z</cp:lastPrinted>
  <dcterms:created xsi:type="dcterms:W3CDTF">2010-04-15T09:34:07Z</dcterms:created>
  <dcterms:modified xsi:type="dcterms:W3CDTF">2010-04-15T09:35:22Z</dcterms:modified>
  <cp:category/>
  <cp:version/>
  <cp:contentType/>
  <cp:contentStatus/>
</cp:coreProperties>
</file>