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<sst xmlns="http://schemas.openxmlformats.org/spreadsheetml/2006/main" count="81" uniqueCount="74">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</sst>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11090</v>
          </cell>
          <cell r="S10">
            <v>10900.679999999998</v>
          </cell>
        </row>
        <row r="38">
          <cell r="L38">
            <v>1212</v>
          </cell>
          <cell r="S38">
            <v>1179.2800000000002</v>
          </cell>
        </row>
        <row r="46">
          <cell r="L46">
            <v>7991</v>
          </cell>
          <cell r="S46">
            <v>7900.42</v>
          </cell>
        </row>
        <row r="74">
          <cell r="L74">
            <v>2903</v>
          </cell>
          <cell r="S74">
            <v>2891.27</v>
          </cell>
        </row>
        <row r="78">
          <cell r="L78">
            <v>17472</v>
          </cell>
          <cell r="S78">
            <v>17460.58</v>
          </cell>
        </row>
        <row r="93">
          <cell r="L93">
            <v>520</v>
          </cell>
          <cell r="S93">
            <v>515.2</v>
          </cell>
        </row>
      </sheetData>
      <sheetData sheetId="1">
        <row r="27">
          <cell r="Q27">
            <v>5783.69</v>
          </cell>
          <cell r="S27">
            <v>5773</v>
          </cell>
        </row>
        <row r="36">
          <cell r="Q36">
            <v>6264.2300000000005</v>
          </cell>
          <cell r="S36">
            <v>6270</v>
          </cell>
        </row>
        <row r="47">
          <cell r="Q47">
            <v>4026.65</v>
          </cell>
          <cell r="S47">
            <v>4025</v>
          </cell>
        </row>
      </sheetData>
      <sheetData sheetId="2">
        <row r="2">
          <cell r="Q2">
            <v>11092.05</v>
          </cell>
          <cell r="S2">
            <v>11117</v>
          </cell>
        </row>
        <row r="8">
          <cell r="Q8">
            <v>1197.52</v>
          </cell>
          <cell r="S8">
            <v>1207</v>
          </cell>
        </row>
        <row r="18">
          <cell r="Q18">
            <v>2480.11</v>
          </cell>
          <cell r="S18">
            <v>2500</v>
          </cell>
        </row>
        <row r="69">
          <cell r="Q69">
            <v>69097.58</v>
          </cell>
          <cell r="S69">
            <v>69318</v>
          </cell>
        </row>
      </sheetData>
      <sheetData sheetId="3">
        <row r="8">
          <cell r="B8">
            <v>1625.68</v>
          </cell>
          <cell r="I8">
            <v>1619.43</v>
          </cell>
        </row>
        <row r="11">
          <cell r="B11">
            <v>1478.96</v>
          </cell>
          <cell r="I11">
            <v>1473.92</v>
          </cell>
        </row>
        <row r="14">
          <cell r="B14">
            <v>2378.5</v>
          </cell>
          <cell r="I14">
            <v>2385</v>
          </cell>
        </row>
        <row r="16">
          <cell r="B16">
            <v>7744.83</v>
          </cell>
          <cell r="I16">
            <v>7745.93</v>
          </cell>
        </row>
        <row r="17">
          <cell r="B17">
            <v>26785</v>
          </cell>
          <cell r="I17">
            <v>27290</v>
          </cell>
        </row>
      </sheetData>
      <sheetData sheetId="4">
        <row r="18">
          <cell r="AO18" t="str">
            <v>29,1381</v>
          </cell>
          <cell r="AQ18">
            <v>29.196785538933256</v>
          </cell>
        </row>
        <row r="21">
          <cell r="AO21">
            <v>39.2199</v>
          </cell>
          <cell r="AQ21">
            <v>39.28747445606444</v>
          </cell>
        </row>
      </sheetData>
      <sheetData sheetId="5">
        <row r="3">
          <cell r="D3">
            <v>40277</v>
          </cell>
          <cell r="L3">
            <v>448.6</v>
          </cell>
        </row>
        <row r="4">
          <cell r="D4">
            <v>40270</v>
          </cell>
          <cell r="L4">
            <v>447.2</v>
          </cell>
        </row>
        <row r="5">
          <cell r="D5">
            <v>40263</v>
          </cell>
          <cell r="L5">
            <v>444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4.09</v>
          </cell>
          <cell r="D8">
            <v>4.29</v>
          </cell>
          <cell r="E8">
            <v>5.43</v>
          </cell>
          <cell r="F8">
            <v>5.62</v>
          </cell>
        </row>
      </sheetData>
      <sheetData sheetId="10">
        <row r="4">
          <cell r="F4">
            <v>410.6</v>
          </cell>
          <cell r="G4">
            <v>270.4</v>
          </cell>
        </row>
        <row r="5">
          <cell r="F5">
            <v>489</v>
          </cell>
          <cell r="G5">
            <v>330.6</v>
          </cell>
        </row>
      </sheetData>
      <sheetData sheetId="11">
        <row r="2">
          <cell r="G2" t="str">
            <v>85,620</v>
          </cell>
          <cell r="J2">
            <v>84.80000000000001</v>
          </cell>
        </row>
        <row r="7">
          <cell r="G7" t="str">
            <v>84,370</v>
          </cell>
          <cell r="J7">
            <v>83.85000000000001</v>
          </cell>
        </row>
        <row r="12">
          <cell r="L12">
            <v>5374.3768545</v>
          </cell>
          <cell r="M12">
            <v>5374.3768545</v>
          </cell>
        </row>
        <row r="14">
          <cell r="G14" t="str">
            <v>367,000</v>
          </cell>
          <cell r="J14">
            <v>365.25</v>
          </cell>
        </row>
        <row r="15">
          <cell r="G15" t="str">
            <v>85,100</v>
          </cell>
          <cell r="J15">
            <v>84.6</v>
          </cell>
        </row>
        <row r="23">
          <cell r="G23" t="str">
            <v>16,850</v>
          </cell>
          <cell r="J23">
            <v>16.6</v>
          </cell>
        </row>
        <row r="32">
          <cell r="G32" t="str">
            <v>1143,500</v>
          </cell>
          <cell r="J32">
            <v>1139.2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F14" sqref="F14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40289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40288</v>
      </c>
      <c r="F4" s="9">
        <f ca="1">TODAY()</f>
        <v>40289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1619.43</v>
      </c>
      <c r="F6" s="15">
        <f>'[1]инд-обновл'!B8</f>
        <v>1625.68</v>
      </c>
      <c r="G6" s="16">
        <f>IF(ISERROR(F6/E6-1),"н/д",F6/E6-1)</f>
        <v>0.0038593826222805827</v>
      </c>
      <c r="H6" s="16">
        <f>IF(ISERROR(F6/D6-1),"н/д",F6/D6-1)</f>
        <v>0.010995024875621873</v>
      </c>
      <c r="I6" s="16">
        <f>IF(ISERROR(F6/C6-1),"н/д",F6/C6-1)</f>
        <v>0.12527168270229105</v>
      </c>
      <c r="J6" s="16">
        <f>IF(ISERROR(F6/B6-1),"н/д",F6/B6-1)</f>
        <v>1.5641640378548898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1473.92</v>
      </c>
      <c r="F7" s="15">
        <f>'[1]инд-обновл'!B11</f>
        <v>1478.96</v>
      </c>
      <c r="G7" s="16">
        <f>IF(ISERROR(F7/E7-1),"н/д",F7/E7-1)</f>
        <v>0.003419452887537977</v>
      </c>
      <c r="H7" s="16">
        <f>IF(ISERROR(F7/D7-1),"н/д",F7/D7-1)</f>
        <v>-0.0007027027027026733</v>
      </c>
      <c r="I7" s="16">
        <f>IF(ISERROR(F7/C7-1),"н/д",F7/C7-1)</f>
        <v>0.07953284671532845</v>
      </c>
      <c r="J7" s="16">
        <f>IF(ISERROR(F7/B7-1),"н/д",F7/B7-1)</f>
        <v>1.3108750000000002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11092.05</v>
      </c>
      <c r="F9" s="15">
        <f>'[1]СевАм-индексы'!S2</f>
        <v>11117</v>
      </c>
      <c r="G9" s="16">
        <f aca="true" t="shared" si="0" ref="G9:G15">IF(ISERROR(F9/E9-1),"н/д",F9/E9-1)</f>
        <v>0.0022493587749785604</v>
      </c>
      <c r="H9" s="16">
        <f aca="true" t="shared" si="1" ref="H9:H15">IF(ISERROR(F9/D9-1),"н/д",F9/D9-1)</f>
        <v>0.023947683522151708</v>
      </c>
      <c r="I9" s="16">
        <f aca="true" t="shared" si="2" ref="I9:I15">IF(ISERROR(F9/C9-1),"н/д",F9/C9-1)</f>
        <v>0.04699566773403663</v>
      </c>
      <c r="J9" s="16">
        <f aca="true" t="shared" si="3" ref="J9:J15">IF(ISERROR(F9/B9-1),"н/д",F9/B9-1)</f>
        <v>0.23043718871057006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2480.11</v>
      </c>
      <c r="F10" s="15">
        <f>'[1]СевАм-индексы'!S18</f>
        <v>2500</v>
      </c>
      <c r="G10" s="16">
        <f t="shared" si="0"/>
        <v>0.008019805573139749</v>
      </c>
      <c r="H10" s="16">
        <f t="shared" si="1"/>
        <v>0.042535446205171024</v>
      </c>
      <c r="I10" s="16">
        <f t="shared" si="2"/>
        <v>0.07898144151920583</v>
      </c>
      <c r="J10" s="16">
        <f t="shared" si="3"/>
        <v>0.5318627450980393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1197.52</v>
      </c>
      <c r="F11" s="15">
        <f>'[1]СевАм-индексы'!S8</f>
        <v>1207</v>
      </c>
      <c r="G11" s="16">
        <f t="shared" si="0"/>
        <v>0.007916360478321893</v>
      </c>
      <c r="H11" s="16">
        <f t="shared" si="1"/>
        <v>0.03250641573994861</v>
      </c>
      <c r="I11" s="16">
        <f t="shared" si="2"/>
        <v>0.05414847161572056</v>
      </c>
      <c r="J11" s="16">
        <f t="shared" si="3"/>
        <v>0.29506437768240334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4026.65</v>
      </c>
      <c r="F12" s="15">
        <f>'[1]евр-индексы'!S47</f>
        <v>4025</v>
      </c>
      <c r="G12" s="16">
        <f t="shared" si="0"/>
        <v>-0.0004097699079880224</v>
      </c>
      <c r="H12" s="16">
        <f t="shared" si="1"/>
        <v>0.01283341721187714</v>
      </c>
      <c r="I12" s="16">
        <f t="shared" si="2"/>
        <v>-0.014205241244183209</v>
      </c>
      <c r="J12" s="16">
        <f t="shared" si="3"/>
        <v>0.20149253731343286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6264.2300000000005</v>
      </c>
      <c r="F13" s="15">
        <f>'[1]евр-индексы'!S36</f>
        <v>6270</v>
      </c>
      <c r="G13" s="16">
        <f t="shared" si="0"/>
        <v>0.0009211028330695648</v>
      </c>
      <c r="H13" s="16">
        <f t="shared" si="1"/>
        <v>0.01884952876178092</v>
      </c>
      <c r="I13" s="16">
        <f t="shared" si="2"/>
        <v>0.030064070970921675</v>
      </c>
      <c r="J13" s="16">
        <f t="shared" si="3"/>
        <v>0.2608083651719284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5783.69</v>
      </c>
      <c r="F14" s="15">
        <f>'[1]евр-индексы'!S27</f>
        <v>5773</v>
      </c>
      <c r="G14" s="16">
        <f t="shared" si="0"/>
        <v>-0.0018483009981515863</v>
      </c>
      <c r="H14" s="16">
        <f t="shared" si="1"/>
        <v>0.016373239436619613</v>
      </c>
      <c r="I14" s="16">
        <f t="shared" si="2"/>
        <v>0.03366159355416287</v>
      </c>
      <c r="J14" s="16">
        <f t="shared" si="3"/>
        <v>0.26545374835598423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10900.679999999998</v>
      </c>
      <c r="F15" s="15">
        <f>'[1]азия-индексы'!L10</f>
        <v>11090</v>
      </c>
      <c r="G15" s="16">
        <f t="shared" si="0"/>
        <v>0.01736772384842067</v>
      </c>
      <c r="H15" s="16">
        <f t="shared" si="1"/>
        <v>-0.013696193525435829</v>
      </c>
      <c r="I15" s="16">
        <f t="shared" si="2"/>
        <v>0.027042044823115452</v>
      </c>
      <c r="J15" s="16">
        <f t="shared" si="3"/>
        <v>0.22636293265509244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7900.42</v>
      </c>
      <c r="F17" s="15">
        <f>'[1]азия-индексы'!L46</f>
        <v>7991</v>
      </c>
      <c r="G17" s="16">
        <f aca="true" t="shared" si="4" ref="G17:G22">IF(ISERROR(F17/E17-1),"н/д",F17/E17-1)</f>
        <v>0.011465213241827588</v>
      </c>
      <c r="H17" s="16">
        <f aca="true" t="shared" si="5" ref="H17:H22">IF(ISERROR(F17/D17-1),"н/д",F17/D17-1)</f>
        <v>-0.0027455384999376387</v>
      </c>
      <c r="I17" s="16">
        <f aca="true" t="shared" si="6" ref="I17:I22">IF(ISERROR(F17/C17-1),"н/д",F17/C17-1)</f>
        <v>-0.040004805382027886</v>
      </c>
      <c r="J17" s="16">
        <f aca="true" t="shared" si="7" ref="J17:J22">IF(ISERROR(F17/B17-1),"н/д",F17/B17-1)</f>
        <v>0.7009365687526607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515.2</v>
      </c>
      <c r="F18" s="15">
        <f>'[1]азия-индексы'!L93</f>
        <v>520</v>
      </c>
      <c r="G18" s="16">
        <f t="shared" si="4"/>
        <v>0.009316770186335255</v>
      </c>
      <c r="H18" s="16">
        <f t="shared" si="5"/>
        <v>0.023622047244094446</v>
      </c>
      <c r="I18" s="16">
        <f t="shared" si="6"/>
        <v>0.009708737864077666</v>
      </c>
      <c r="J18" s="16">
        <f t="shared" si="7"/>
        <v>0.6613418530351438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17460.58</v>
      </c>
      <c r="F19" s="15">
        <f>'[1]азия-индексы'!L78</f>
        <v>17472</v>
      </c>
      <c r="G19" s="16">
        <f t="shared" si="4"/>
        <v>0.00065404471100039</v>
      </c>
      <c r="H19" s="16">
        <f t="shared" si="5"/>
        <v>-0.0031948881789137795</v>
      </c>
      <c r="I19" s="16">
        <f t="shared" si="6"/>
        <v>-0.005181347150259086</v>
      </c>
      <c r="J19" s="16">
        <f t="shared" si="7"/>
        <v>0.7643138442896091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2891.27</v>
      </c>
      <c r="F20" s="15">
        <f>'[1]азия-индексы'!L74</f>
        <v>2903</v>
      </c>
      <c r="G20" s="16">
        <f t="shared" si="4"/>
        <v>0.004057040677626134</v>
      </c>
      <c r="H20" s="16">
        <f t="shared" si="5"/>
        <v>0.04537270435722007</v>
      </c>
      <c r="I20" s="16">
        <f t="shared" si="6"/>
        <v>0.10506280928816136</v>
      </c>
      <c r="J20" s="16">
        <f t="shared" si="7"/>
        <v>1.0201809324982603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1179.2800000000002</v>
      </c>
      <c r="F21" s="15">
        <f>'[1]азия-индексы'!L38</f>
        <v>1212</v>
      </c>
      <c r="G21" s="16">
        <f t="shared" si="4"/>
        <v>0.02774574316532097</v>
      </c>
      <c r="H21" s="16">
        <f t="shared" si="5"/>
        <v>-0.013832384052074875</v>
      </c>
      <c r="I21" s="16">
        <f t="shared" si="6"/>
        <v>0.018487394957983128</v>
      </c>
      <c r="J21" s="16">
        <f t="shared" si="7"/>
        <v>1.1225919439579686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69097.58</v>
      </c>
      <c r="F22" s="15">
        <f>'[1]СевАм-индексы'!S69</f>
        <v>69318</v>
      </c>
      <c r="G22" s="16">
        <f t="shared" si="4"/>
        <v>0.0031899814725784292</v>
      </c>
      <c r="H22" s="16">
        <f t="shared" si="5"/>
        <v>-0.014977547888364695</v>
      </c>
      <c r="I22" s="16">
        <f t="shared" si="6"/>
        <v>-0.013449468425771771</v>
      </c>
      <c r="J22" s="16">
        <f t="shared" si="7"/>
        <v>0.7224430971076434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84.80000000000001</v>
      </c>
      <c r="F24" s="21" t="str">
        <f>'[1]сырье'!G2</f>
        <v>85,620</v>
      </c>
      <c r="G24" s="16">
        <f aca="true" t="shared" si="8" ref="G24:G33">IF(ISERROR(F24/E24-1),"н/д",F24/E24-1)</f>
        <v>0.009669811320754729</v>
      </c>
      <c r="H24" s="16">
        <f aca="true" t="shared" si="9" ref="H24:H33">IF(ISERROR(F24/D24-1),"н/д",F24/D24-1)</f>
        <v>0.03530834340991529</v>
      </c>
      <c r="I24" s="16">
        <f aca="true" t="shared" si="10" ref="I24:I33">IF(ISERROR(F24/C24-1),"н/д",F24/C24-1)</f>
        <v>0.042493607695117674</v>
      </c>
      <c r="J24" s="16">
        <f aca="true" t="shared" si="11" ref="J24:J33">IF(ISERROR(F24/B24-1),"н/д",F24/B24-1)</f>
        <v>0.822089806341775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83.85000000000001</v>
      </c>
      <c r="F25" s="21" t="str">
        <f>'[1]сырье'!G7</f>
        <v>84,370</v>
      </c>
      <c r="G25" s="16">
        <f t="shared" si="8"/>
        <v>0.006201550387596955</v>
      </c>
      <c r="H25" s="16">
        <f t="shared" si="9"/>
        <v>0.007282712511938794</v>
      </c>
      <c r="I25" s="16">
        <f t="shared" si="10"/>
        <v>0.009572813210482423</v>
      </c>
      <c r="J25" s="16">
        <f t="shared" si="11"/>
        <v>0.8206732844195079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1139.2</v>
      </c>
      <c r="F26" s="21" t="str">
        <f>'[1]сырье'!G32</f>
        <v>1143,500</v>
      </c>
      <c r="G26" s="16">
        <f t="shared" si="8"/>
        <v>0.0037745786516854007</v>
      </c>
      <c r="H26" s="16">
        <f t="shared" si="9"/>
        <v>0.026020637056976215</v>
      </c>
      <c r="I26" s="16">
        <f t="shared" si="10"/>
        <v>-0.009613719036895785</v>
      </c>
      <c r="J26" s="16">
        <f t="shared" si="11"/>
        <v>0.30387685290763966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7745.93</v>
      </c>
      <c r="F27" s="21">
        <f>'[1]инд-обновл'!B16</f>
        <v>7744.83</v>
      </c>
      <c r="G27" s="16">
        <f t="shared" si="8"/>
        <v>-0.0001420100620584952</v>
      </c>
      <c r="H27" s="16">
        <f t="shared" si="9"/>
        <v>-0.011397578796342178</v>
      </c>
      <c r="I27" s="16">
        <f t="shared" si="10"/>
        <v>0.009482435011105128</v>
      </c>
      <c r="J27" s="16">
        <f t="shared" si="11"/>
        <v>1.5227459283387623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27290</v>
      </c>
      <c r="F28" s="21">
        <f>'[1]инд-обновл'!B17</f>
        <v>26785</v>
      </c>
      <c r="G28" s="16">
        <f t="shared" si="8"/>
        <v>-0.01850494686698423</v>
      </c>
      <c r="H28" s="16">
        <f t="shared" si="9"/>
        <v>0.07161432286457292</v>
      </c>
      <c r="I28" s="16">
        <f t="shared" si="10"/>
        <v>0.4599912787528617</v>
      </c>
      <c r="J28" s="16">
        <f t="shared" si="11"/>
        <v>1.1073957513768686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2385</v>
      </c>
      <c r="F29" s="21">
        <f>'[1]инд-обновл'!B14</f>
        <v>2378.5</v>
      </c>
      <c r="G29" s="16">
        <f t="shared" si="8"/>
        <v>-0.002725366876310309</v>
      </c>
      <c r="H29" s="16">
        <f t="shared" si="9"/>
        <v>0.023891519586741294</v>
      </c>
      <c r="I29" s="16">
        <f t="shared" si="10"/>
        <v>0.012019997872566801</v>
      </c>
      <c r="J29" s="16">
        <f t="shared" si="11"/>
        <v>0.5909698996655519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84.6</v>
      </c>
      <c r="F30" s="21" t="str">
        <f>'[1]сырье'!G15</f>
        <v>85,100</v>
      </c>
      <c r="G30" s="16">
        <f t="shared" si="8"/>
        <v>0.005910165484633634</v>
      </c>
      <c r="H30" s="16">
        <f t="shared" si="9"/>
        <v>0.056486654252017265</v>
      </c>
      <c r="I30" s="16">
        <f t="shared" si="10"/>
        <v>0.16336295283663693</v>
      </c>
      <c r="J30" s="16">
        <f t="shared" si="11"/>
        <v>0.7799623509725997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16.6</v>
      </c>
      <c r="F31" s="21" t="str">
        <f>'[1]сырье'!G23</f>
        <v>16,850</v>
      </c>
      <c r="G31" s="16">
        <f t="shared" si="8"/>
        <v>0.015060240963855387</v>
      </c>
      <c r="H31" s="16">
        <f t="shared" si="9"/>
        <v>0.015672091621458772</v>
      </c>
      <c r="I31" s="16">
        <f t="shared" si="10"/>
        <v>-0.38794042862332</v>
      </c>
      <c r="J31" s="16">
        <f t="shared" si="11"/>
        <v>0.4911504424778761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365.25</v>
      </c>
      <c r="F32" s="21" t="str">
        <f>'[1]сырье'!G14</f>
        <v>367,000</v>
      </c>
      <c r="G32" s="16">
        <f t="shared" si="8"/>
        <v>0.004791238877481119</v>
      </c>
      <c r="H32" s="16">
        <f t="shared" si="9"/>
        <v>0.06376811594202891</v>
      </c>
      <c r="I32" s="16">
        <f t="shared" si="10"/>
        <v>-0.13392330383480822</v>
      </c>
      <c r="J32" s="16">
        <f t="shared" si="11"/>
        <v>-0.06496815286624202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5374.3768545</v>
      </c>
      <c r="F33" s="21">
        <f>'[1]сырье'!L12</f>
        <v>5374.3768545</v>
      </c>
      <c r="G33" s="16">
        <f t="shared" si="8"/>
        <v>0</v>
      </c>
      <c r="H33" s="16">
        <f t="shared" si="9"/>
        <v>0.07136344153863639</v>
      </c>
      <c r="I33" s="16">
        <f t="shared" si="10"/>
        <v>-0.1583572902539785</v>
      </c>
      <c r="J33" s="16">
        <f t="shared" si="11"/>
        <v>-0.17152859451835178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40288</v>
      </c>
      <c r="F35" s="24">
        <f ca="1">TODAY()</f>
        <v>40289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489</v>
      </c>
      <c r="F37" s="26">
        <f>'[1]остатки средств на кс'!F4</f>
        <v>410.6</v>
      </c>
      <c r="G37" s="16">
        <f aca="true" t="shared" si="12" ref="G37:G43">IF(ISERROR(F37/E37-1),"н/д",F37/E37-1)</f>
        <v>-0.1603271983640081</v>
      </c>
      <c r="H37" s="16">
        <f aca="true" t="shared" si="13" ref="H37:H43">IF(ISERROR(F37/D37-1),"н/д",F37/D37-1)</f>
        <v>-0.29035603180089875</v>
      </c>
      <c r="I37" s="16">
        <f aca="true" t="shared" si="14" ref="I37:I43">IF(ISERROR(F37/C37-1),"н/д",F37/C37-1)</f>
        <v>-0.543727080786754</v>
      </c>
      <c r="J37" s="16">
        <f aca="true" t="shared" si="15" ref="J37:J43">IF(ISERROR(F37/B37-1),"н/д",F37/B37-1)</f>
        <v>-0.6004281821720514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330.6</v>
      </c>
      <c r="F38" s="26">
        <f>'[1]остатки средств на кс'!G4</f>
        <v>270.4</v>
      </c>
      <c r="G38" s="16">
        <f t="shared" si="12"/>
        <v>-0.18209316394434372</v>
      </c>
      <c r="H38" s="16">
        <f t="shared" si="13"/>
        <v>-0.33036156513125314</v>
      </c>
      <c r="I38" s="16">
        <f t="shared" si="14"/>
        <v>-0.5936278929966937</v>
      </c>
      <c r="J38" s="16">
        <f t="shared" si="15"/>
        <v>-0.6631369129188988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4.09</v>
      </c>
      <c r="F39" s="21">
        <f>'[1]ратес-сбр'!D8</f>
        <v>4.29</v>
      </c>
      <c r="G39" s="16">
        <f t="shared" si="12"/>
        <v>0.0488997555012225</v>
      </c>
      <c r="H39" s="16">
        <f t="shared" si="13"/>
        <v>-0.020547945205479423</v>
      </c>
      <c r="I39" s="16">
        <f t="shared" si="14"/>
        <v>-0.4716748768472906</v>
      </c>
      <c r="J39" s="16">
        <f t="shared" si="15"/>
        <v>-0.7267515923566878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5.43</v>
      </c>
      <c r="F40" s="21">
        <f>'[1]ратес-сбр'!F8</f>
        <v>5.62</v>
      </c>
      <c r="G40" s="16">
        <f t="shared" si="12"/>
        <v>0.03499079189686927</v>
      </c>
      <c r="H40" s="16">
        <f t="shared" si="13"/>
        <v>-0.007067137809187329</v>
      </c>
      <c r="I40" s="16">
        <f t="shared" si="14"/>
        <v>-0.4909420289855072</v>
      </c>
      <c r="J40" s="16">
        <f t="shared" si="15"/>
        <v>-0.7398148148148148</v>
      </c>
    </row>
    <row r="41" spans="1:10" ht="18.75">
      <c r="A41" s="14" t="s">
        <v>49</v>
      </c>
      <c r="B41" s="30">
        <v>1.4</v>
      </c>
      <c r="C41" s="30">
        <v>0.25</v>
      </c>
      <c r="D41" s="30">
        <v>0.291</v>
      </c>
      <c r="E41" s="30">
        <v>0.305</v>
      </c>
      <c r="F41" s="30">
        <v>0.305</v>
      </c>
      <c r="G41" s="16">
        <f t="shared" si="12"/>
        <v>0</v>
      </c>
      <c r="H41" s="16">
        <f t="shared" si="13"/>
        <v>0.04810996563573888</v>
      </c>
      <c r="I41" s="16">
        <f t="shared" si="14"/>
        <v>0.21999999999999997</v>
      </c>
      <c r="J41" s="16">
        <f t="shared" si="15"/>
        <v>-0.7821428571428571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валют'!AQ18</f>
        <v>29.196785538933256</v>
      </c>
      <c r="F42" s="26" t="str">
        <f>'[1]курсы валют'!AO18</f>
        <v>29,1381</v>
      </c>
      <c r="G42" s="16">
        <f t="shared" si="12"/>
        <v>-0.0020099999999999563</v>
      </c>
      <c r="H42" s="16">
        <f t="shared" si="13"/>
        <v>-0.00890816326530608</v>
      </c>
      <c r="I42" s="16">
        <f t="shared" si="14"/>
        <v>-0.03516225165562903</v>
      </c>
      <c r="J42" s="16">
        <f t="shared" si="15"/>
        <v>-0.00890816326530608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валют'!AQ21</f>
        <v>39.28747445606444</v>
      </c>
      <c r="F43" s="26">
        <f>'[1]курсы валют'!AO21</f>
        <v>39.2199</v>
      </c>
      <c r="G43" s="16">
        <f t="shared" si="12"/>
        <v>-0.0017200000000000548</v>
      </c>
      <c r="H43" s="16">
        <f t="shared" si="13"/>
        <v>-0.012093198992443321</v>
      </c>
      <c r="I43" s="16">
        <f t="shared" si="14"/>
        <v>-0.09839310344827579</v>
      </c>
      <c r="J43" s="16">
        <f t="shared" si="15"/>
        <v>-0.05265942028985493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40263</v>
      </c>
      <c r="E44" s="32">
        <f>'[1]ЗВР-cbr'!D4</f>
        <v>40270</v>
      </c>
      <c r="F44" s="32">
        <f>'[1]ЗВР-cbr'!D3</f>
        <v>40277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444</v>
      </c>
      <c r="E45" s="26">
        <f>'[1]ЗВР-cbr'!L4</f>
        <v>447.2</v>
      </c>
      <c r="F45" s="26">
        <f>'[1]ЗВР-cbr'!L3</f>
        <v>448.6</v>
      </c>
      <c r="G45" s="16">
        <f>IF(ISERROR(F45/E45-1),"н/д",F45/E45-1)</f>
        <v>0.0031305903398928248</v>
      </c>
      <c r="H45" s="16">
        <f>IF(ISERROR(F45/D45-1),"н/д",F45/D45-1)</f>
        <v>0.010360360360360366</v>
      </c>
      <c r="I45" s="16">
        <f>IF(ISERROR(F45/C45-1),"н/д",F45/C45-1)</f>
        <v>0.024902901530728938</v>
      </c>
      <c r="J45" s="16">
        <f>IF(ISERROR(F45/B45-1),"н/д",F45/B45-1)</f>
        <v>0.05305164319248834</v>
      </c>
    </row>
    <row r="46" spans="1:10" ht="18.75">
      <c r="A46" s="35"/>
      <c r="B46" s="32">
        <v>39814</v>
      </c>
      <c r="C46" s="32">
        <v>40179</v>
      </c>
      <c r="D46" s="32">
        <v>40266</v>
      </c>
      <c r="E46" s="32">
        <v>40273</v>
      </c>
      <c r="F46" s="32">
        <v>40280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3.1</v>
      </c>
      <c r="E47" s="36">
        <v>3.2</v>
      </c>
      <c r="F47" s="36">
        <v>3.3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2010-04-21T09:08:38Z</cp:lastPrinted>
  <dcterms:created xsi:type="dcterms:W3CDTF">2010-04-21T09:08:09Z</dcterms:created>
  <dcterms:modified xsi:type="dcterms:W3CDTF">2010-04-21T09:08:54Z</dcterms:modified>
  <cp:category/>
  <cp:version/>
  <cp:contentType/>
  <cp:contentStatus/>
</cp:coreProperties>
</file>