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<sst xmlns="http://schemas.openxmlformats.org/spreadsheetml/2006/main" count="81" uniqueCount="74">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</sst>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11282</v>
          </cell>
          <cell r="S10">
            <v>11339.3</v>
          </cell>
        </row>
        <row r="38">
          <cell r="L38">
            <v>1237</v>
          </cell>
          <cell r="S38">
            <v>1234.54</v>
          </cell>
        </row>
        <row r="46">
          <cell r="L46">
            <v>8090</v>
          </cell>
          <cell r="S46">
            <v>8025.929999999999</v>
          </cell>
        </row>
        <row r="74">
          <cell r="L74">
            <v>2876</v>
          </cell>
          <cell r="S74">
            <v>2887.25</v>
          </cell>
        </row>
        <row r="78">
          <cell r="L78">
            <v>17971</v>
          </cell>
          <cell r="S78">
            <v>17935.68</v>
          </cell>
        </row>
        <row r="93">
          <cell r="L93">
            <v>515</v>
          </cell>
          <cell r="S93">
            <v>514.7900000000001</v>
          </cell>
        </row>
      </sheetData>
      <sheetData sheetId="1">
        <row r="27">
          <cell r="Q27">
            <v>5744.89</v>
          </cell>
          <cell r="S27">
            <v>5783</v>
          </cell>
        </row>
        <row r="36">
          <cell r="Q36">
            <v>6235.56</v>
          </cell>
          <cell r="S36">
            <v>6259</v>
          </cell>
        </row>
        <row r="47">
          <cell r="Q47">
            <v>4034.23</v>
          </cell>
          <cell r="S47">
            <v>4063</v>
          </cell>
        </row>
      </sheetData>
      <sheetData sheetId="2">
        <row r="2">
          <cell r="Q2">
            <v>10927.07</v>
          </cell>
          <cell r="S2">
            <v>10974</v>
          </cell>
        </row>
        <row r="8">
          <cell r="Q8">
            <v>1178.1000000000001</v>
          </cell>
          <cell r="S8">
            <v>1187</v>
          </cell>
        </row>
        <row r="18">
          <cell r="Q18">
            <v>2402.5800000000004</v>
          </cell>
          <cell r="S18">
            <v>2430</v>
          </cell>
        </row>
        <row r="69">
          <cell r="Q69">
            <v>71136.34</v>
          </cell>
          <cell r="S69">
            <v>71290</v>
          </cell>
        </row>
      </sheetData>
      <sheetData sheetId="3">
        <row r="8">
          <cell r="B8">
            <v>1630.71</v>
          </cell>
          <cell r="I8">
            <v>1626.79</v>
          </cell>
        </row>
        <row r="11">
          <cell r="B11">
            <v>1492.6</v>
          </cell>
          <cell r="I11">
            <v>1487.55</v>
          </cell>
        </row>
        <row r="14">
          <cell r="B14">
            <v>2358</v>
          </cell>
          <cell r="I14">
            <v>2352</v>
          </cell>
        </row>
        <row r="16">
          <cell r="B16">
            <v>7956.47</v>
          </cell>
          <cell r="I16">
            <v>8006.08</v>
          </cell>
        </row>
        <row r="17">
          <cell r="B17">
            <v>24859</v>
          </cell>
          <cell r="I17">
            <v>25050</v>
          </cell>
        </row>
      </sheetData>
      <sheetData sheetId="4">
        <row r="18">
          <cell r="AE18">
            <v>29.2097</v>
          </cell>
          <cell r="AG18">
            <v>29.21934238298639</v>
          </cell>
        </row>
        <row r="21">
          <cell r="AE21">
            <v>39.3922</v>
          </cell>
          <cell r="AG21">
            <v>39.630378575237174</v>
          </cell>
        </row>
      </sheetData>
      <sheetData sheetId="5">
        <row r="3">
          <cell r="D3">
            <v>40263</v>
          </cell>
          <cell r="L3">
            <v>444</v>
          </cell>
        </row>
        <row r="4">
          <cell r="D4">
            <v>40256</v>
          </cell>
          <cell r="L4">
            <v>448.2</v>
          </cell>
        </row>
        <row r="5">
          <cell r="D5">
            <v>40249</v>
          </cell>
          <cell r="L5">
            <v>441.3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4.28</v>
          </cell>
          <cell r="D8">
            <v>4.33</v>
          </cell>
          <cell r="E8">
            <v>5.63</v>
          </cell>
          <cell r="F8">
            <v>5.62</v>
          </cell>
        </row>
      </sheetData>
      <sheetData sheetId="10">
        <row r="4">
          <cell r="F4">
            <v>438.4</v>
          </cell>
          <cell r="G4">
            <v>287</v>
          </cell>
        </row>
        <row r="5">
          <cell r="F5">
            <v>443.4</v>
          </cell>
          <cell r="G5">
            <v>291.3</v>
          </cell>
        </row>
      </sheetData>
      <sheetData sheetId="11">
        <row r="2">
          <cell r="G2" t="str">
            <v>85,470</v>
          </cell>
          <cell r="J2">
            <v>85.88</v>
          </cell>
        </row>
        <row r="7">
          <cell r="G7" t="str">
            <v>86,180</v>
          </cell>
          <cell r="J7">
            <v>86.62</v>
          </cell>
        </row>
        <row r="12">
          <cell r="L12">
            <v>5022.826987750001</v>
          </cell>
          <cell r="M12">
            <v>5049.845960250001</v>
          </cell>
        </row>
        <row r="14">
          <cell r="G14" t="str">
            <v>345,250</v>
          </cell>
          <cell r="J14">
            <v>345.75</v>
          </cell>
        </row>
        <row r="15">
          <cell r="G15" t="str">
            <v>82,580</v>
          </cell>
          <cell r="J15">
            <v>82.28</v>
          </cell>
        </row>
        <row r="23">
          <cell r="G23" t="str">
            <v>16,520</v>
          </cell>
          <cell r="J23">
            <v>16.4</v>
          </cell>
        </row>
        <row r="32">
          <cell r="G32" t="str">
            <v>1125,000</v>
          </cell>
          <cell r="J32">
            <v>1133.8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E15" sqref="E15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40274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40273</v>
      </c>
      <c r="F4" s="9">
        <f ca="1">TODAY()</f>
        <v>40274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1626.79</v>
      </c>
      <c r="F6" s="15">
        <f>'[1]инд-обновл'!B8</f>
        <v>1630.71</v>
      </c>
      <c r="G6" s="16">
        <f>IF(ISERROR(F6/E6-1),"н/д",F6/E6-1)</f>
        <v>0.0024096533664457187</v>
      </c>
      <c r="H6" s="16">
        <f>IF(ISERROR(F6/D6-1),"н/д",F6/D6-1)</f>
        <v>0.014123134328358322</v>
      </c>
      <c r="I6" s="16">
        <f>IF(ISERROR(F6/C6-1),"н/д",F6/C6-1)</f>
        <v>0.12875337440299028</v>
      </c>
      <c r="J6" s="16">
        <f>IF(ISERROR(F6/B6-1),"н/д",F6/B6-1)</f>
        <v>1.5720977917981074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1487.55</v>
      </c>
      <c r="F7" s="15">
        <f>'[1]инд-обновл'!B11</f>
        <v>1492.6</v>
      </c>
      <c r="G7" s="16">
        <f>IF(ISERROR(F7/E7-1),"н/д",F7/E7-1)</f>
        <v>0.0033948438707942508</v>
      </c>
      <c r="H7" s="16">
        <f>IF(ISERROR(F7/D7-1),"н/д",F7/D7-1)</f>
        <v>0.008513513513513482</v>
      </c>
      <c r="I7" s="16">
        <f>IF(ISERROR(F7/C7-1),"н/д",F7/C7-1)</f>
        <v>0.08948905109489047</v>
      </c>
      <c r="J7" s="16">
        <f>IF(ISERROR(F7/B7-1),"н/д",F7/B7-1)</f>
        <v>1.3321874999999999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10927.07</v>
      </c>
      <c r="F9" s="15">
        <f>'[1]СевАм-индексы'!S2</f>
        <v>10974</v>
      </c>
      <c r="G9" s="16">
        <f aca="true" t="shared" si="0" ref="G9:G15">IF(ISERROR(F9/E9-1),"н/д",F9/E9-1)</f>
        <v>0.004294838415055402</v>
      </c>
      <c r="H9" s="16">
        <f aca="true" t="shared" si="1" ref="H9:H15">IF(ISERROR(F9/D9-1),"н/д",F9/D9-1)</f>
        <v>0.010776457584968258</v>
      </c>
      <c r="I9" s="16">
        <f aca="true" t="shared" si="2" ref="I9:I15">IF(ISERROR(F9/C9-1),"н/д",F9/C9-1)</f>
        <v>0.0335279713693728</v>
      </c>
      <c r="J9" s="16">
        <f aca="true" t="shared" si="3" ref="J9:J15">IF(ISERROR(F9/B9-1),"н/д",F9/B9-1)</f>
        <v>0.21460985058107362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2402.5800000000004</v>
      </c>
      <c r="F10" s="15">
        <f>'[1]СевАм-индексы'!S18</f>
        <v>2430</v>
      </c>
      <c r="G10" s="16">
        <f t="shared" si="0"/>
        <v>0.011412731313837465</v>
      </c>
      <c r="H10" s="16">
        <f t="shared" si="1"/>
        <v>0.01334445371142623</v>
      </c>
      <c r="I10" s="16">
        <f t="shared" si="2"/>
        <v>0.048769961156668096</v>
      </c>
      <c r="J10" s="16">
        <f t="shared" si="3"/>
        <v>0.48897058823529416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1178.1000000000001</v>
      </c>
      <c r="F11" s="15">
        <f>'[1]СевАм-индексы'!S8</f>
        <v>1187</v>
      </c>
      <c r="G11" s="16">
        <f t="shared" si="0"/>
        <v>0.007554536966301484</v>
      </c>
      <c r="H11" s="16">
        <f t="shared" si="1"/>
        <v>0.015397775876817787</v>
      </c>
      <c r="I11" s="16">
        <f t="shared" si="2"/>
        <v>0.03668122270742358</v>
      </c>
      <c r="J11" s="16">
        <f t="shared" si="3"/>
        <v>0.2736051502145922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4034.23</v>
      </c>
      <c r="F12" s="15">
        <f>'[1]евр-индексы'!S47</f>
        <v>4063</v>
      </c>
      <c r="G12" s="16">
        <f t="shared" si="0"/>
        <v>0.007131472424725338</v>
      </c>
      <c r="H12" s="16">
        <f t="shared" si="1"/>
        <v>0.022395571212883825</v>
      </c>
      <c r="I12" s="16">
        <f t="shared" si="2"/>
        <v>-0.004898359049718359</v>
      </c>
      <c r="J12" s="16">
        <f t="shared" si="3"/>
        <v>0.21283582089552233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6235.56</v>
      </c>
      <c r="F13" s="15">
        <f>'[1]евр-индексы'!S36</f>
        <v>6259</v>
      </c>
      <c r="G13" s="16">
        <f t="shared" si="0"/>
        <v>0.0037590849899606926</v>
      </c>
      <c r="H13" s="16">
        <f t="shared" si="1"/>
        <v>0.017062073448163906</v>
      </c>
      <c r="I13" s="16">
        <f t="shared" si="2"/>
        <v>0.028256941021849835</v>
      </c>
      <c r="J13" s="16">
        <f t="shared" si="3"/>
        <v>0.2585964206716267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5744.89</v>
      </c>
      <c r="F14" s="15">
        <f>'[1]евр-индексы'!S27</f>
        <v>5783</v>
      </c>
      <c r="G14" s="16">
        <f t="shared" si="0"/>
        <v>0.00663372144636365</v>
      </c>
      <c r="H14" s="16">
        <f t="shared" si="1"/>
        <v>0.018133802816901357</v>
      </c>
      <c r="I14" s="16">
        <f t="shared" si="2"/>
        <v>0.03545210384959718</v>
      </c>
      <c r="J14" s="16">
        <f t="shared" si="3"/>
        <v>0.26764576939938634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11339.3</v>
      </c>
      <c r="F15" s="15">
        <f>'[1]азия-индексы'!L10</f>
        <v>11282</v>
      </c>
      <c r="G15" s="16">
        <f t="shared" si="0"/>
        <v>-0.005053221980192757</v>
      </c>
      <c r="H15" s="16">
        <f t="shared" si="1"/>
        <v>0.0033795802205620618</v>
      </c>
      <c r="I15" s="16">
        <f t="shared" si="2"/>
        <v>0.04482311539173911</v>
      </c>
      <c r="J15" s="16">
        <f t="shared" si="3"/>
        <v>0.24759482472630756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8025.929999999999</v>
      </c>
      <c r="F17" s="15">
        <f>'[1]азия-индексы'!L46</f>
        <v>8090</v>
      </c>
      <c r="G17" s="16">
        <f aca="true" t="shared" si="4" ref="G17:G22">IF(ISERROR(F17/E17-1),"н/д",F17/E17-1)</f>
        <v>0.00798287550477017</v>
      </c>
      <c r="H17" s="16">
        <f aca="true" t="shared" si="5" ref="H17:H22">IF(ISERROR(F17/D17-1),"н/д",F17/D17-1)</f>
        <v>0.009609384749781569</v>
      </c>
      <c r="I17" s="16">
        <f aca="true" t="shared" si="6" ref="I17:I22">IF(ISERROR(F17/C17-1),"н/д",F17/C17-1)</f>
        <v>-0.0281114848630466</v>
      </c>
      <c r="J17" s="16">
        <f aca="true" t="shared" si="7" ref="J17:J22">IF(ISERROR(F17/B17-1),"н/д",F17/B17-1)</f>
        <v>0.7220093656875266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514.7900000000001</v>
      </c>
      <c r="F18" s="15">
        <f>'[1]азия-индексы'!L93</f>
        <v>515</v>
      </c>
      <c r="G18" s="16">
        <f t="shared" si="4"/>
        <v>0.0004079333320381462</v>
      </c>
      <c r="H18" s="16">
        <f t="shared" si="5"/>
        <v>0.013779527559055094</v>
      </c>
      <c r="I18" s="16">
        <f t="shared" si="6"/>
        <v>0</v>
      </c>
      <c r="J18" s="16">
        <f t="shared" si="7"/>
        <v>0.645367412140575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17935.68</v>
      </c>
      <c r="F19" s="15">
        <f>'[1]азия-индексы'!L78</f>
        <v>17971</v>
      </c>
      <c r="G19" s="16">
        <f t="shared" si="4"/>
        <v>0.0019692590411961586</v>
      </c>
      <c r="H19" s="16">
        <f t="shared" si="5"/>
        <v>0.02527384755819262</v>
      </c>
      <c r="I19" s="16">
        <f t="shared" si="6"/>
        <v>0.02323065535500768</v>
      </c>
      <c r="J19" s="16">
        <f t="shared" si="7"/>
        <v>0.8147026153690802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2887.25</v>
      </c>
      <c r="F20" s="15">
        <f>'[1]азия-индексы'!L74</f>
        <v>2876</v>
      </c>
      <c r="G20" s="16">
        <f t="shared" si="4"/>
        <v>-0.0038964412503247337</v>
      </c>
      <c r="H20" s="16">
        <f t="shared" si="5"/>
        <v>0.0356499819949585</v>
      </c>
      <c r="I20" s="16">
        <f t="shared" si="6"/>
        <v>0.0947849257708413</v>
      </c>
      <c r="J20" s="16">
        <f t="shared" si="7"/>
        <v>1.001391788448156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1234.54</v>
      </c>
      <c r="F21" s="15">
        <f>'[1]азия-индексы'!L38</f>
        <v>1237</v>
      </c>
      <c r="G21" s="16">
        <f t="shared" si="4"/>
        <v>0.001992645033777718</v>
      </c>
      <c r="H21" s="16">
        <f t="shared" si="5"/>
        <v>0.006509357200976451</v>
      </c>
      <c r="I21" s="16">
        <f t="shared" si="6"/>
        <v>0.03949579831932781</v>
      </c>
      <c r="J21" s="16">
        <f t="shared" si="7"/>
        <v>1.1663747810858145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71136.34</v>
      </c>
      <c r="F22" s="15">
        <f>'[1]СевАм-индексы'!S69</f>
        <v>71290</v>
      </c>
      <c r="G22" s="16">
        <f t="shared" si="4"/>
        <v>0.0021600773950416485</v>
      </c>
      <c r="H22" s="16">
        <f t="shared" si="5"/>
        <v>0.013044961064059502</v>
      </c>
      <c r="I22" s="16">
        <f t="shared" si="6"/>
        <v>0.014616512246844016</v>
      </c>
      <c r="J22" s="16">
        <f t="shared" si="7"/>
        <v>0.7714441904383262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85.88</v>
      </c>
      <c r="F24" s="21" t="str">
        <f>'[1]сырье'!G2</f>
        <v>85,470</v>
      </c>
      <c r="G24" s="16">
        <f aca="true" t="shared" si="8" ref="G24:G33">IF(ISERROR(F24/E24-1),"н/д",F24/E24-1)</f>
        <v>-0.004774103400093099</v>
      </c>
      <c r="H24" s="16">
        <f aca="true" t="shared" si="9" ref="H24:H33">IF(ISERROR(F24/D24-1),"н/д",F24/D24-1)</f>
        <v>0.033494558645707384</v>
      </c>
      <c r="I24" s="16">
        <f aca="true" t="shared" si="10" ref="I24:I33">IF(ISERROR(F24/C24-1),"н/д",F24/C24-1)</f>
        <v>0.04066723487154511</v>
      </c>
      <c r="J24" s="16">
        <f aca="true" t="shared" si="11" ref="J24:J33">IF(ISERROR(F24/B24-1),"н/д",F24/B24-1)</f>
        <v>0.8188976377952755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86.62</v>
      </c>
      <c r="F25" s="21" t="str">
        <f>'[1]сырье'!G7</f>
        <v>86,180</v>
      </c>
      <c r="G25" s="16">
        <f t="shared" si="8"/>
        <v>-0.005079658277533983</v>
      </c>
      <c r="H25" s="16">
        <f t="shared" si="9"/>
        <v>0.028892072588347695</v>
      </c>
      <c r="I25" s="16">
        <f t="shared" si="10"/>
        <v>0.031231303099198415</v>
      </c>
      <c r="J25" s="16">
        <f t="shared" si="11"/>
        <v>0.8597324126025032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1133.8</v>
      </c>
      <c r="F26" s="21" t="str">
        <f>'[1]сырье'!G32</f>
        <v>1125,000</v>
      </c>
      <c r="G26" s="16">
        <f t="shared" si="8"/>
        <v>-0.007761509966484392</v>
      </c>
      <c r="H26" s="16">
        <f t="shared" si="9"/>
        <v>0.009421265141319024</v>
      </c>
      <c r="I26" s="16">
        <f t="shared" si="10"/>
        <v>-0.02563658409838898</v>
      </c>
      <c r="J26" s="16">
        <f t="shared" si="11"/>
        <v>0.282782212086659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8006.08</v>
      </c>
      <c r="F27" s="21">
        <f>'[1]инд-обновл'!B16</f>
        <v>7956.47</v>
      </c>
      <c r="G27" s="16">
        <f t="shared" si="8"/>
        <v>-0.006196540629121783</v>
      </c>
      <c r="H27" s="16">
        <f t="shared" si="9"/>
        <v>0.015617580532337971</v>
      </c>
      <c r="I27" s="16">
        <f t="shared" si="10"/>
        <v>0.03706817447159061</v>
      </c>
      <c r="J27" s="16">
        <f t="shared" si="11"/>
        <v>1.5916840390879479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25050</v>
      </c>
      <c r="F28" s="21">
        <f>'[1]инд-обновл'!B17</f>
        <v>24859</v>
      </c>
      <c r="G28" s="16">
        <f t="shared" si="8"/>
        <v>-0.00762475049900202</v>
      </c>
      <c r="H28" s="16">
        <f t="shared" si="9"/>
        <v>-0.005441088217643553</v>
      </c>
      <c r="I28" s="16">
        <f t="shared" si="10"/>
        <v>0.35500926632508456</v>
      </c>
      <c r="J28" s="16">
        <f t="shared" si="11"/>
        <v>0.955861526357199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2352</v>
      </c>
      <c r="F29" s="21">
        <f>'[1]инд-обновл'!B14</f>
        <v>2358</v>
      </c>
      <c r="G29" s="16">
        <f t="shared" si="8"/>
        <v>0.0025510204081633514</v>
      </c>
      <c r="H29" s="16">
        <f t="shared" si="9"/>
        <v>0.01506672406371079</v>
      </c>
      <c r="I29" s="16">
        <f t="shared" si="10"/>
        <v>0.0032975215402617497</v>
      </c>
      <c r="J29" s="16">
        <f t="shared" si="11"/>
        <v>0.577257525083612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82.28</v>
      </c>
      <c r="F30" s="21" t="str">
        <f>'[1]сырье'!G15</f>
        <v>82,580</v>
      </c>
      <c r="G30" s="16">
        <f t="shared" si="8"/>
        <v>0.003646086533787063</v>
      </c>
      <c r="H30" s="16">
        <f t="shared" si="9"/>
        <v>0.02520173805089998</v>
      </c>
      <c r="I30" s="16">
        <f t="shared" si="10"/>
        <v>0.12891319207108665</v>
      </c>
      <c r="J30" s="16">
        <f t="shared" si="11"/>
        <v>0.7272537126124241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16.4</v>
      </c>
      <c r="F31" s="21" t="str">
        <f>'[1]сырье'!G23</f>
        <v>16,520</v>
      </c>
      <c r="G31" s="16">
        <f t="shared" si="8"/>
        <v>0.007317073170731714</v>
      </c>
      <c r="H31" s="16">
        <f t="shared" si="9"/>
        <v>-0.0042194092827004814</v>
      </c>
      <c r="I31" s="16">
        <f t="shared" si="10"/>
        <v>-0.39992735197965856</v>
      </c>
      <c r="J31" s="16">
        <f t="shared" si="11"/>
        <v>0.46194690265486704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345.75</v>
      </c>
      <c r="F32" s="21" t="str">
        <f>'[1]сырье'!G14</f>
        <v>345,250</v>
      </c>
      <c r="G32" s="16">
        <f t="shared" si="8"/>
        <v>-0.001446131597975464</v>
      </c>
      <c r="H32" s="16">
        <f t="shared" si="9"/>
        <v>0.0007246376811593791</v>
      </c>
      <c r="I32" s="16">
        <f t="shared" si="10"/>
        <v>-0.1852507374631268</v>
      </c>
      <c r="J32" s="16">
        <f t="shared" si="11"/>
        <v>-0.12038216560509551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5049.845960250001</v>
      </c>
      <c r="F33" s="21">
        <f>'[1]сырье'!L12</f>
        <v>5022.826987750001</v>
      </c>
      <c r="G33" s="16">
        <f t="shared" si="8"/>
        <v>-0.005350454788657033</v>
      </c>
      <c r="H33" s="16">
        <f t="shared" si="9"/>
        <v>0.0012831912490856023</v>
      </c>
      <c r="I33" s="16">
        <f t="shared" si="10"/>
        <v>-0.21341099982303868</v>
      </c>
      <c r="J33" s="16">
        <f t="shared" si="11"/>
        <v>-0.2257207399685529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40273</v>
      </c>
      <c r="F35" s="24">
        <f ca="1">TODAY()</f>
        <v>40274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443.4</v>
      </c>
      <c r="F37" s="26">
        <f>'[1]остатки средств на кс'!F4</f>
        <v>438.4</v>
      </c>
      <c r="G37" s="16">
        <f aca="true" t="shared" si="12" ref="G37:G43">IF(ISERROR(F37/E37-1),"н/д",F37/E37-1)</f>
        <v>-0.011276499774469984</v>
      </c>
      <c r="H37" s="16">
        <f aca="true" t="shared" si="13" ref="H37:H43">IF(ISERROR(F37/D37-1),"н/д",F37/D37-1)</f>
        <v>-0.24230902177670244</v>
      </c>
      <c r="I37" s="16">
        <f aca="true" t="shared" si="14" ref="I37:I43">IF(ISERROR(F37/C37-1),"н/д",F37/C37-1)</f>
        <v>-0.5128347594177132</v>
      </c>
      <c r="J37" s="16">
        <f aca="true" t="shared" si="15" ref="J37:J43">IF(ISERROR(F37/B37-1),"н/д",F37/B37-1)</f>
        <v>-0.573374854028805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291.3</v>
      </c>
      <c r="F38" s="26">
        <f>'[1]остатки средств на кс'!G4</f>
        <v>287</v>
      </c>
      <c r="G38" s="16">
        <f t="shared" si="12"/>
        <v>-0.014761414349467983</v>
      </c>
      <c r="H38" s="16">
        <f t="shared" si="13"/>
        <v>-0.28925210500247645</v>
      </c>
      <c r="I38" s="16">
        <f t="shared" si="14"/>
        <v>-0.5686804929365794</v>
      </c>
      <c r="J38" s="16">
        <f t="shared" si="15"/>
        <v>-0.6424567086084465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4.28</v>
      </c>
      <c r="F39" s="21">
        <f>'[1]ратес-сбр'!D8</f>
        <v>4.33</v>
      </c>
      <c r="G39" s="16">
        <f t="shared" si="12"/>
        <v>0.011682242990654235</v>
      </c>
      <c r="H39" s="16">
        <f t="shared" si="13"/>
        <v>-0.011415525114155223</v>
      </c>
      <c r="I39" s="16">
        <f t="shared" si="14"/>
        <v>-0.46674876847290636</v>
      </c>
      <c r="J39" s="16">
        <f t="shared" si="15"/>
        <v>-0.7242038216560509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5.63</v>
      </c>
      <c r="F40" s="21">
        <f>'[1]ратес-сбр'!F8</f>
        <v>5.62</v>
      </c>
      <c r="G40" s="16">
        <f t="shared" si="12"/>
        <v>-0.001776198934280604</v>
      </c>
      <c r="H40" s="16">
        <f t="shared" si="13"/>
        <v>-0.007067137809187329</v>
      </c>
      <c r="I40" s="16">
        <f t="shared" si="14"/>
        <v>-0.4909420289855072</v>
      </c>
      <c r="J40" s="16">
        <f t="shared" si="15"/>
        <v>-0.7398148148148148</v>
      </c>
    </row>
    <row r="41" spans="1:10" ht="18.75">
      <c r="A41" s="14" t="s">
        <v>49</v>
      </c>
      <c r="B41" s="30">
        <v>1.4</v>
      </c>
      <c r="C41" s="30">
        <v>0.25</v>
      </c>
      <c r="D41" s="30">
        <v>0.291</v>
      </c>
      <c r="E41" s="30">
        <v>0.291</v>
      </c>
      <c r="F41" s="30">
        <v>0.292</v>
      </c>
      <c r="G41" s="16">
        <f t="shared" si="12"/>
        <v>0.0034364261168384758</v>
      </c>
      <c r="H41" s="16">
        <f t="shared" si="13"/>
        <v>0.0034364261168384758</v>
      </c>
      <c r="I41" s="16">
        <f t="shared" si="14"/>
        <v>0.16799999999999993</v>
      </c>
      <c r="J41" s="16">
        <f t="shared" si="15"/>
        <v>-0.7914285714285714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валют'!AG18</f>
        <v>29.21934238298639</v>
      </c>
      <c r="F42" s="26">
        <f>'[1]курсы валют'!AE18</f>
        <v>29.2097</v>
      </c>
      <c r="G42" s="16">
        <f t="shared" si="12"/>
        <v>-0.0003300000000001635</v>
      </c>
      <c r="H42" s="16">
        <f t="shared" si="13"/>
        <v>-0.006472789115646194</v>
      </c>
      <c r="I42" s="16">
        <f t="shared" si="14"/>
        <v>-0.0327913907284767</v>
      </c>
      <c r="J42" s="16">
        <f t="shared" si="15"/>
        <v>-0.006472789115646194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валют'!AG21</f>
        <v>39.630378575237174</v>
      </c>
      <c r="F43" s="26">
        <f>'[1]курсы валют'!AE21</f>
        <v>39.3922</v>
      </c>
      <c r="G43" s="16">
        <f t="shared" si="12"/>
        <v>-0.006009999999999849</v>
      </c>
      <c r="H43" s="16">
        <f t="shared" si="13"/>
        <v>-0.0077531486146096285</v>
      </c>
      <c r="I43" s="16">
        <f t="shared" si="14"/>
        <v>-0.09443218390804586</v>
      </c>
      <c r="J43" s="16">
        <f t="shared" si="15"/>
        <v>-0.04849758454106268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40249</v>
      </c>
      <c r="E44" s="32">
        <f>'[1]ЗВР-cbr'!D4</f>
        <v>40256</v>
      </c>
      <c r="F44" s="32">
        <f>'[1]ЗВР-cbr'!D3</f>
        <v>40263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441.3</v>
      </c>
      <c r="E45" s="26">
        <f>'[1]ЗВР-cbr'!L4</f>
        <v>448.2</v>
      </c>
      <c r="F45" s="26">
        <f>'[1]ЗВР-cbr'!L3</f>
        <v>444</v>
      </c>
      <c r="G45" s="16">
        <f>IF(ISERROR(F45/E45-1),"н/д",F45/E45-1)</f>
        <v>-0.009370816599732268</v>
      </c>
      <c r="H45" s="16">
        <f>IF(ISERROR(F45/D45-1),"н/д",F45/D45-1)</f>
        <v>0.00611828687967364</v>
      </c>
      <c r="I45" s="16">
        <f>IF(ISERROR(F45/C45-1),"н/д",F45/C45-1)</f>
        <v>0.014393420150788261</v>
      </c>
      <c r="J45" s="16">
        <f>IF(ISERROR(F45/B45-1),"н/д",F45/B45-1)</f>
        <v>0.04225352112676051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40259</v>
      </c>
      <c r="F46" s="32">
        <v>40266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3.1</v>
      </c>
      <c r="F47" s="36">
        <v>3.2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2010-04-06T09:09:20Z</dcterms:created>
  <dcterms:modified xsi:type="dcterms:W3CDTF">2010-04-06T09:10:21Z</dcterms:modified>
  <cp:category/>
  <cp:version/>
  <cp:contentType/>
  <cp:contentStatus/>
</cp:coreProperties>
</file>