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<sst xmlns="http://schemas.openxmlformats.org/spreadsheetml/2006/main" count="79" uniqueCount="73">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</sst>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0.0%"/>
    <numFmt numFmtId="167" formatCode="#,##0.0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6" fontId="25" fillId="0" borderId="11" xfId="57" applyNumberFormat="1" applyFont="1" applyFill="1" applyBorder="1" applyAlignment="1">
      <alignment horizontal="center" vertical="center" wrapText="1"/>
    </xf>
    <xf numFmtId="166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6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6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6" fontId="29" fillId="0" borderId="17" xfId="57" applyNumberFormat="1" applyFont="1" applyFill="1" applyBorder="1" applyAlignment="1">
      <alignment horizontal="center" vertical="center" wrapText="1"/>
    </xf>
    <xf numFmtId="167" fontId="25" fillId="0" borderId="0" xfId="52" applyNumberFormat="1" applyFont="1" applyFill="1" applyBorder="1" applyAlignment="1">
      <alignment horizontal="center" vertical="center" wrapText="1"/>
      <protection/>
    </xf>
    <xf numFmtId="166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7" fontId="27" fillId="0" borderId="0" xfId="52" applyNumberFormat="1" applyFont="1" applyFill="1" applyBorder="1" applyAlignment="1">
      <alignment horizontal="center" vertical="center"/>
      <protection/>
    </xf>
    <xf numFmtId="167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1058,72</v>
          </cell>
          <cell r="S221">
            <v>1071.04</v>
          </cell>
        </row>
        <row r="230">
          <cell r="K230" t="str">
            <v>7308,68</v>
          </cell>
          <cell r="S230">
            <v>7561.860000000001</v>
          </cell>
        </row>
        <row r="267">
          <cell r="K267" t="str">
            <v>3769,55</v>
          </cell>
          <cell r="S267">
            <v>3857.36</v>
          </cell>
        </row>
        <row r="289">
          <cell r="K289" t="str">
            <v>401,03</v>
          </cell>
          <cell r="S289">
            <v>405.19</v>
          </cell>
        </row>
      </sheetData>
      <sheetData sheetId="2">
        <row r="14">
          <cell r="I14" t="str">
            <v>5790,38</v>
          </cell>
          <cell r="L14">
            <v>5829.54</v>
          </cell>
        </row>
        <row r="209">
          <cell r="I209" t="str">
            <v>5408,02</v>
          </cell>
          <cell r="L209">
            <v>5460.38</v>
          </cell>
        </row>
        <row r="229">
          <cell r="I229" t="str">
            <v>3062,04</v>
          </cell>
          <cell r="L229">
            <v>3075.16</v>
          </cell>
        </row>
      </sheetData>
      <sheetData sheetId="3">
        <row r="121">
          <cell r="G121" t="str">
            <v>11780,94</v>
          </cell>
          <cell r="H121">
            <v>12170.141112786927</v>
          </cell>
        </row>
        <row r="122">
          <cell r="G122" t="str">
            <v>1229,1</v>
          </cell>
          <cell r="H122">
            <v>1275.9265026471503</v>
          </cell>
        </row>
        <row r="124">
          <cell r="G124" t="str">
            <v>2621,65</v>
          </cell>
          <cell r="H124">
            <v>2727.476071577195</v>
          </cell>
        </row>
        <row r="125">
          <cell r="G125" t="str">
            <v>8500,8</v>
          </cell>
          <cell r="H125">
            <v>8755.40724261525</v>
          </cell>
        </row>
        <row r="126">
          <cell r="G126" t="str">
            <v>1474,38</v>
          </cell>
          <cell r="H126">
            <v>1470.8059415620046</v>
          </cell>
        </row>
        <row r="128">
          <cell r="G128" t="str">
            <v>1503,68</v>
          </cell>
          <cell r="H128">
            <v>1512.9087433343395</v>
          </cell>
        </row>
        <row r="134">
          <cell r="G134" t="str">
            <v>2128,27</v>
          </cell>
          <cell r="H134">
            <v>2124.99750384408</v>
          </cell>
        </row>
        <row r="135">
          <cell r="G135" t="str">
            <v>1766,36</v>
          </cell>
          <cell r="H135">
            <v>1791.6036960777353</v>
          </cell>
        </row>
        <row r="136">
          <cell r="G136" t="str">
            <v>18159</v>
          </cell>
          <cell r="H136">
            <v>18049.978132082222</v>
          </cell>
        </row>
      </sheetData>
      <sheetData sheetId="4">
        <row r="3">
          <cell r="D3">
            <v>40851</v>
          </cell>
          <cell r="L3" t="str">
            <v>517,8</v>
          </cell>
        </row>
        <row r="4">
          <cell r="D4">
            <v>40844</v>
          </cell>
          <cell r="L4" t="str">
            <v>522</v>
          </cell>
        </row>
        <row r="5">
          <cell r="D5">
            <v>40837</v>
          </cell>
          <cell r="L5" t="str">
            <v>514,6</v>
          </cell>
        </row>
      </sheetData>
      <sheetData sheetId="5">
        <row r="8">
          <cell r="C8">
            <v>5.89</v>
          </cell>
          <cell r="D8">
            <v>5.89</v>
          </cell>
          <cell r="E8">
            <v>6.8</v>
          </cell>
          <cell r="F8">
            <v>6.8</v>
          </cell>
        </row>
      </sheetData>
      <sheetData sheetId="6">
        <row r="36">
          <cell r="J36">
            <v>30.1033</v>
          </cell>
          <cell r="M36">
            <v>30.501342519884492</v>
          </cell>
        </row>
        <row r="39">
          <cell r="J39">
            <v>41.5998</v>
          </cell>
          <cell r="M39">
            <v>41.93951003125315</v>
          </cell>
        </row>
      </sheetData>
      <sheetData sheetId="7">
        <row r="200">
          <cell r="I200" t="str">
            <v>112,650</v>
          </cell>
          <cell r="L200">
            <v>112.31</v>
          </cell>
        </row>
        <row r="205">
          <cell r="I205" t="str">
            <v>96,140</v>
          </cell>
          <cell r="L205">
            <v>95.74</v>
          </cell>
        </row>
        <row r="212">
          <cell r="I212" t="str">
            <v>659,500</v>
          </cell>
          <cell r="L212">
            <v>656</v>
          </cell>
        </row>
        <row r="213">
          <cell r="I213" t="str">
            <v>97,650</v>
          </cell>
          <cell r="L213">
            <v>97.14</v>
          </cell>
        </row>
        <row r="215">
          <cell r="N215">
            <v>6547.6125</v>
          </cell>
          <cell r="P215">
            <v>6542.525000000001</v>
          </cell>
        </row>
        <row r="217">
          <cell r="I217" t="str">
            <v>25,460</v>
          </cell>
          <cell r="L217">
            <v>25.36</v>
          </cell>
        </row>
        <row r="227">
          <cell r="N227">
            <v>7404.225075479113</v>
          </cell>
          <cell r="P227">
            <v>7586.106441781637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K4">
            <v>486.4</v>
          </cell>
          <cell r="L4">
            <v>300.8</v>
          </cell>
        </row>
        <row r="5">
          <cell r="K5">
            <v>697.9</v>
          </cell>
          <cell r="L5">
            <v>517.6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5" customWidth="1"/>
    <col min="2" max="2" width="18.57421875" style="55" customWidth="1"/>
    <col min="3" max="3" width="19.421875" style="56" bestFit="1" customWidth="1"/>
    <col min="4" max="6" width="20.140625" style="56" bestFit="1" customWidth="1"/>
    <col min="7" max="7" width="14.421875" style="57" customWidth="1"/>
    <col min="8" max="8" width="12.140625" style="57" customWidth="1"/>
    <col min="9" max="9" width="15.00390625" style="57" bestFit="1" customWidth="1"/>
    <col min="10" max="10" width="12.7109375" style="57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40857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40856</v>
      </c>
      <c r="F4" s="13">
        <f ca="1">TODAY()</f>
        <v>40857</v>
      </c>
      <c r="G4" s="14"/>
      <c r="H4" s="14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9">
        <f>'[1]инд-обновл'!H128</f>
        <v>1512.9087433343395</v>
      </c>
      <c r="F6" s="19" t="str">
        <f>'[1]инд-обновл'!G128</f>
        <v>1503,68</v>
      </c>
      <c r="G6" s="20">
        <f>IF(ISERROR(F6/E6-1),"н/д",F6/E6-1)</f>
        <v>-0.006099999999999994</v>
      </c>
      <c r="H6" s="20">
        <f>IF(ISERROR(F6/D6-1),"н/д",F6/D6-1)</f>
        <v>0.012580131379216652</v>
      </c>
      <c r="I6" s="20">
        <f>IF(ISERROR(F6/C6-1),"н/д",F6/C6-1)</f>
        <v>-0.15046327683615812</v>
      </c>
      <c r="J6" s="20">
        <f>IF(ISERROR(F6/B6-1),"н/д",F6/B6-1)</f>
        <v>0.040825084792690536</v>
      </c>
      <c r="K6" s="21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9">
        <f>'[1]инд-обновл'!H126</f>
        <v>1470.8059415620046</v>
      </c>
      <c r="F7" s="19" t="str">
        <f>'[1]инд-обновл'!G126</f>
        <v>1474,38</v>
      </c>
      <c r="G7" s="20">
        <f>IF(ISERROR(F7/E7-1),"н/д",F7/E7-1)</f>
        <v>0.002429999999999932</v>
      </c>
      <c r="H7" s="20">
        <f>IF(ISERROR(F7/D7-1),"н/д",F7/D7-1)</f>
        <v>0.012423017253671897</v>
      </c>
      <c r="I7" s="20">
        <f>IF(ISERROR(F7/C7-1),"н/д",F7/C7-1)</f>
        <v>-0.1160791366906474</v>
      </c>
      <c r="J7" s="20">
        <f>IF(ISERROR(F7/B7-1),"н/д",F7/B7-1)</f>
        <v>0.07618978102189788</v>
      </c>
      <c r="K7" s="12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2"/>
    </row>
    <row r="9" spans="1:11" ht="18.75">
      <c r="A9" s="17" t="s">
        <v>18</v>
      </c>
      <c r="B9" s="24">
        <v>10618</v>
      </c>
      <c r="C9" s="18">
        <v>11675</v>
      </c>
      <c r="D9" s="18">
        <v>11955.042813926062</v>
      </c>
      <c r="E9" s="19">
        <f>'[1]инд-обновл'!H121</f>
        <v>12170.141112786927</v>
      </c>
      <c r="F9" s="19" t="str">
        <f>'[1]инд-обновл'!G121</f>
        <v>11780,94</v>
      </c>
      <c r="G9" s="20">
        <f aca="true" t="shared" si="0" ref="G9:G15">IF(ISERROR(F9/E9-1),"н/д",F9/E9-1)</f>
        <v>-0.03198000000000001</v>
      </c>
      <c r="H9" s="20">
        <f aca="true" t="shared" si="1" ref="H9:H15">IF(ISERROR(F9/D9-1),"н/д",F9/D9-1)</f>
        <v>-0.014563127596938008</v>
      </c>
      <c r="I9" s="20">
        <f aca="true" t="shared" si="2" ref="I9:I15">IF(ISERROR(F9/C9-1),"н/д",F9/C9-1)</f>
        <v>0.009074089935760199</v>
      </c>
      <c r="J9" s="20">
        <f aca="true" t="shared" si="3" ref="J9:J15">IF(ISERROR(F9/B9-1),"н/д",F9/B9-1)</f>
        <v>0.10952533433791678</v>
      </c>
      <c r="K9" s="12"/>
    </row>
    <row r="10" spans="1:11" ht="18.75">
      <c r="A10" s="17" t="s">
        <v>19</v>
      </c>
      <c r="B10" s="24">
        <v>2317</v>
      </c>
      <c r="C10" s="18">
        <v>2703</v>
      </c>
      <c r="D10" s="18">
        <v>2684.405086752819</v>
      </c>
      <c r="E10" s="19">
        <f>'[1]инд-обновл'!H124</f>
        <v>2727.476071577195</v>
      </c>
      <c r="F10" s="19" t="str">
        <f>'[1]инд-обновл'!G124</f>
        <v>2621,65</v>
      </c>
      <c r="G10" s="20">
        <f t="shared" si="0"/>
        <v>-0.038799999999999835</v>
      </c>
      <c r="H10" s="20">
        <f t="shared" si="1"/>
        <v>-0.023377651555835155</v>
      </c>
      <c r="I10" s="20">
        <f t="shared" si="2"/>
        <v>-0.03009618941916381</v>
      </c>
      <c r="J10" s="20">
        <f t="shared" si="3"/>
        <v>0.1314846784635304</v>
      </c>
      <c r="K10" s="12"/>
    </row>
    <row r="11" spans="1:11" ht="18.75">
      <c r="A11" s="17" t="s">
        <v>20</v>
      </c>
      <c r="B11" s="24">
        <v>1145</v>
      </c>
      <c r="C11" s="18">
        <v>1272</v>
      </c>
      <c r="D11" s="18">
        <v>1253.2971215768573</v>
      </c>
      <c r="E11" s="18">
        <f>'[1]инд-обновл'!H122</f>
        <v>1275.9265026471503</v>
      </c>
      <c r="F11" s="18" t="str">
        <f>'[1]инд-обновл'!G122</f>
        <v>1229,1</v>
      </c>
      <c r="G11" s="20">
        <f t="shared" si="0"/>
        <v>-0.036699999999999955</v>
      </c>
      <c r="H11" s="20">
        <f t="shared" si="1"/>
        <v>-0.019306771842269477</v>
      </c>
      <c r="I11" s="20">
        <f t="shared" si="2"/>
        <v>-0.03372641509433971</v>
      </c>
      <c r="J11" s="20">
        <f t="shared" si="3"/>
        <v>0.07344978165938865</v>
      </c>
      <c r="K11" s="12"/>
    </row>
    <row r="12" spans="1:11" ht="18.75">
      <c r="A12" s="17" t="s">
        <v>21</v>
      </c>
      <c r="B12" s="18">
        <v>4083</v>
      </c>
      <c r="C12" s="18">
        <v>3802</v>
      </c>
      <c r="D12" s="18">
        <v>3068.33</v>
      </c>
      <c r="E12" s="18">
        <f>'[1]евр-индексы'!L229</f>
        <v>3075.16</v>
      </c>
      <c r="F12" s="18" t="str">
        <f>'[1]евр-индексы'!I229</f>
        <v>3062,04</v>
      </c>
      <c r="G12" s="20">
        <f t="shared" si="0"/>
        <v>-0.004266444672797465</v>
      </c>
      <c r="H12" s="20">
        <f t="shared" si="1"/>
        <v>-0.0020499750678707462</v>
      </c>
      <c r="I12" s="20">
        <f t="shared" si="2"/>
        <v>-0.19462388216728044</v>
      </c>
      <c r="J12" s="20">
        <f t="shared" si="3"/>
        <v>-0.25005143277002206</v>
      </c>
      <c r="K12" s="12"/>
    </row>
    <row r="13" spans="1:11" ht="18.75">
      <c r="A13" s="17" t="s">
        <v>22</v>
      </c>
      <c r="B13" s="24">
        <v>6087</v>
      </c>
      <c r="C13" s="18">
        <v>7070</v>
      </c>
      <c r="D13" s="18">
        <v>5834.51</v>
      </c>
      <c r="E13" s="25">
        <f>'[1]евр-индексы'!L14</f>
        <v>5829.54</v>
      </c>
      <c r="F13" s="19" t="str">
        <f>'[1]евр-индексы'!I14</f>
        <v>5790,38</v>
      </c>
      <c r="G13" s="20">
        <f t="shared" si="0"/>
        <v>-0.006717511158684908</v>
      </c>
      <c r="H13" s="20">
        <f t="shared" si="1"/>
        <v>-0.0075636171675085295</v>
      </c>
      <c r="I13" s="20">
        <f t="shared" si="2"/>
        <v>-0.18099292786421495</v>
      </c>
      <c r="J13" s="20">
        <f t="shared" si="3"/>
        <v>-0.048730080499424955</v>
      </c>
      <c r="K13" s="12"/>
    </row>
    <row r="14" spans="1:11" ht="18.75">
      <c r="A14" s="17" t="s">
        <v>23</v>
      </c>
      <c r="B14" s="24">
        <v>5585</v>
      </c>
      <c r="C14" s="18">
        <v>5956</v>
      </c>
      <c r="D14" s="18">
        <v>5421.570000000001</v>
      </c>
      <c r="E14" s="18">
        <f>'[1]евр-индексы'!L209</f>
        <v>5460.38</v>
      </c>
      <c r="F14" s="18" t="str">
        <f>'[1]евр-индексы'!I209</f>
        <v>5408,02</v>
      </c>
      <c r="G14" s="20">
        <f t="shared" si="0"/>
        <v>-0.009589076218138648</v>
      </c>
      <c r="H14" s="20">
        <f t="shared" si="1"/>
        <v>-0.0024992760399663583</v>
      </c>
      <c r="I14" s="20">
        <f t="shared" si="2"/>
        <v>-0.09200470114170578</v>
      </c>
      <c r="J14" s="20">
        <f t="shared" si="3"/>
        <v>-0.031688451208594426</v>
      </c>
      <c r="K14" s="12"/>
    </row>
    <row r="15" spans="1:11" ht="18.75">
      <c r="A15" s="17" t="s">
        <v>24</v>
      </c>
      <c r="B15" s="24">
        <v>10798</v>
      </c>
      <c r="C15" s="18">
        <v>10541</v>
      </c>
      <c r="D15" s="18">
        <v>8835.508017015707</v>
      </c>
      <c r="E15" s="18">
        <f>'[1]инд-обновл'!H125</f>
        <v>8755.40724261525</v>
      </c>
      <c r="F15" s="18" t="str">
        <f>'[1]инд-обновл'!G125</f>
        <v>8500,8</v>
      </c>
      <c r="G15" s="20">
        <f t="shared" si="0"/>
        <v>-0.029079999999999995</v>
      </c>
      <c r="H15" s="20">
        <f t="shared" si="1"/>
        <v>-0.0378821473956128</v>
      </c>
      <c r="I15" s="20">
        <f t="shared" si="2"/>
        <v>-0.19354899914619117</v>
      </c>
      <c r="J15" s="20">
        <f t="shared" si="3"/>
        <v>-0.21274310057418044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2"/>
    </row>
    <row r="17" spans="1:11" ht="18.75">
      <c r="A17" s="17" t="s">
        <v>26</v>
      </c>
      <c r="B17" s="24">
        <v>8324</v>
      </c>
      <c r="C17" s="18">
        <v>8818</v>
      </c>
      <c r="D17" s="18">
        <v>7622.01</v>
      </c>
      <c r="E17" s="18">
        <f>'[1]азия-индексы'!S230</f>
        <v>7561.860000000001</v>
      </c>
      <c r="F17" s="18" t="str">
        <f>'[1]азия-индексы'!K230</f>
        <v>7308,68</v>
      </c>
      <c r="G17" s="20">
        <f aca="true" t="shared" si="4" ref="G17:G22">IF(ISERROR(F17/E17-1),"н/д",F17/E17-1)</f>
        <v>-0.033481180556106604</v>
      </c>
      <c r="H17" s="20">
        <f aca="true" t="shared" si="5" ref="H17:H22">IF(ISERROR(F17/D17-1),"н/д",F17/D17-1)</f>
        <v>-0.04110857897063902</v>
      </c>
      <c r="I17" s="20">
        <f aca="true" t="shared" si="6" ref="I17:I22">IF(ISERROR(F17/C17-1),"н/д",F17/C17-1)</f>
        <v>-0.17116352914493083</v>
      </c>
      <c r="J17" s="20">
        <f aca="true" t="shared" si="7" ref="J17:J22">IF(ISERROR(F17/B17-1),"н/д",F17/B17-1)</f>
        <v>-0.12197501201345506</v>
      </c>
      <c r="K17" s="12"/>
    </row>
    <row r="18" spans="1:11" ht="18.75">
      <c r="A18" s="17" t="s">
        <v>27</v>
      </c>
      <c r="B18" s="24">
        <v>515</v>
      </c>
      <c r="C18" s="18">
        <v>481</v>
      </c>
      <c r="D18" s="18">
        <v>413.82</v>
      </c>
      <c r="E18" s="18">
        <f>'[1]азия-индексы'!S289</f>
        <v>405.19</v>
      </c>
      <c r="F18" s="18" t="str">
        <f>'[1]азия-индексы'!K289</f>
        <v>401,03</v>
      </c>
      <c r="G18" s="20">
        <f t="shared" si="4"/>
        <v>-0.010266788420247308</v>
      </c>
      <c r="H18" s="20">
        <f t="shared" si="5"/>
        <v>-0.030907157701416166</v>
      </c>
      <c r="I18" s="20">
        <f t="shared" si="6"/>
        <v>-0.16625779625779635</v>
      </c>
      <c r="J18" s="20">
        <f t="shared" si="7"/>
        <v>-0.22130097087378642</v>
      </c>
      <c r="K18" s="12"/>
    </row>
    <row r="19" spans="1:11" ht="18.75">
      <c r="A19" s="17" t="s">
        <v>28</v>
      </c>
      <c r="B19" s="24">
        <v>17563</v>
      </c>
      <c r="C19" s="18">
        <v>19156.34</v>
      </c>
      <c r="D19" s="18">
        <v>17480.83</v>
      </c>
      <c r="E19" s="18">
        <v>17569.53</v>
      </c>
      <c r="F19" s="18">
        <v>17362.1</v>
      </c>
      <c r="G19" s="20">
        <f t="shared" si="4"/>
        <v>-0.011806234998887333</v>
      </c>
      <c r="H19" s="20">
        <f t="shared" si="5"/>
        <v>-0.006792011592127056</v>
      </c>
      <c r="I19" s="20">
        <f t="shared" si="6"/>
        <v>-0.09366298572691867</v>
      </c>
      <c r="J19" s="20">
        <f t="shared" si="7"/>
        <v>-0.011438820247110515</v>
      </c>
      <c r="K19" s="12"/>
    </row>
    <row r="20" spans="1:11" ht="18.75">
      <c r="A20" s="17" t="s">
        <v>29</v>
      </c>
      <c r="B20" s="24">
        <v>2627</v>
      </c>
      <c r="C20" s="18">
        <v>3479</v>
      </c>
      <c r="D20" s="18">
        <v>3685.01</v>
      </c>
      <c r="E20" s="18">
        <f>'[1]азия-индексы'!S267</f>
        <v>3857.36</v>
      </c>
      <c r="F20" s="18" t="str">
        <f>'[1]азия-индексы'!K267</f>
        <v>3769,55</v>
      </c>
      <c r="G20" s="20">
        <f t="shared" si="4"/>
        <v>-0.022764274011240815</v>
      </c>
      <c r="H20" s="20">
        <f t="shared" si="5"/>
        <v>0.02294159310286803</v>
      </c>
      <c r="I20" s="20">
        <f t="shared" si="6"/>
        <v>0.0835153779821789</v>
      </c>
      <c r="J20" s="20">
        <f>IF(ISERROR(F20/B20-1),"н/д",F20/B20-1)</f>
        <v>0.43492577084126394</v>
      </c>
      <c r="K20" s="12"/>
    </row>
    <row r="21" spans="1:11" ht="18.75">
      <c r="A21" s="17" t="s">
        <v>30</v>
      </c>
      <c r="B21" s="24">
        <v>1190</v>
      </c>
      <c r="C21" s="18">
        <v>1259</v>
      </c>
      <c r="D21" s="18">
        <v>1041.51</v>
      </c>
      <c r="E21" s="18">
        <f>'[1]азия-индексы'!S221</f>
        <v>1071.04</v>
      </c>
      <c r="F21" s="18" t="str">
        <f>'[1]азия-индексы'!K221</f>
        <v>1058,72</v>
      </c>
      <c r="G21" s="20">
        <f t="shared" si="4"/>
        <v>-0.01150283836271282</v>
      </c>
      <c r="H21" s="20">
        <f t="shared" si="5"/>
        <v>0.01652408522241755</v>
      </c>
      <c r="I21" s="20">
        <f t="shared" si="6"/>
        <v>-0.1590786338363781</v>
      </c>
      <c r="J21" s="20">
        <f t="shared" si="7"/>
        <v>-0.11031932773109243</v>
      </c>
      <c r="K21" s="12"/>
    </row>
    <row r="22" spans="1:11" ht="18.75">
      <c r="A22" s="17" t="s">
        <v>31</v>
      </c>
      <c r="B22" s="24">
        <v>70263</v>
      </c>
      <c r="C22" s="18">
        <v>70127.04</v>
      </c>
      <c r="D22" s="18">
        <v>58338.39</v>
      </c>
      <c r="E22" s="18">
        <v>59026.13</v>
      </c>
      <c r="F22" s="18">
        <v>57549.74</v>
      </c>
      <c r="G22" s="20">
        <f t="shared" si="4"/>
        <v>-0.02501248176019666</v>
      </c>
      <c r="H22" s="20">
        <f t="shared" si="5"/>
        <v>-0.013518542421208424</v>
      </c>
      <c r="I22" s="20">
        <f t="shared" si="6"/>
        <v>-0.17935021925921868</v>
      </c>
      <c r="J22" s="20">
        <f t="shared" si="7"/>
        <v>-0.18093818937420836</v>
      </c>
      <c r="K22" s="12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8">
        <v>82.13</v>
      </c>
      <c r="C24" s="29">
        <v>95.7</v>
      </c>
      <c r="D24" s="29">
        <v>109.54</v>
      </c>
      <c r="E24" s="29">
        <f>'[1]сырье'!L200</f>
        <v>112.31</v>
      </c>
      <c r="F24" s="29" t="str">
        <f>'[1]сырье'!I200</f>
        <v>112,650</v>
      </c>
      <c r="G24" s="20">
        <f aca="true" t="shared" si="8" ref="G24:G33">IF(ISERROR(F24/E24-1),"н/д",F24/E24-1)</f>
        <v>0.0030273350547591615</v>
      </c>
      <c r="H24" s="20">
        <f aca="true" t="shared" si="9" ref="H24:H33">IF(ISERROR(F24/D24-1),"н/д",F24/D24-1)</f>
        <v>0.028391455176191238</v>
      </c>
      <c r="I24" s="20">
        <f aca="true" t="shared" si="10" ref="I24:I33">IF(ISERROR(F24/C24-1),"н/д",F24/C24-1)</f>
        <v>0.17711598746081503</v>
      </c>
      <c r="J24" s="20">
        <f aca="true" t="shared" si="11" ref="J24:J33">IF(ISERROR(F24/B24-1),"н/д",F24/B24-1)</f>
        <v>0.37160599050286147</v>
      </c>
      <c r="K24" s="12"/>
    </row>
    <row r="25" spans="1:11" ht="18.75">
      <c r="A25" s="17" t="s">
        <v>34</v>
      </c>
      <c r="B25" s="28">
        <v>83.57</v>
      </c>
      <c r="C25" s="29">
        <v>89.25</v>
      </c>
      <c r="D25" s="29">
        <v>92.19</v>
      </c>
      <c r="E25" s="29">
        <f>'[1]сырье'!L205</f>
        <v>95.74</v>
      </c>
      <c r="F25" s="29" t="str">
        <f>'[1]сырье'!I205</f>
        <v>96,140</v>
      </c>
      <c r="G25" s="20">
        <f t="shared" si="8"/>
        <v>0.00417798203467723</v>
      </c>
      <c r="H25" s="20">
        <f t="shared" si="9"/>
        <v>0.04284629569367615</v>
      </c>
      <c r="I25" s="20">
        <f t="shared" si="10"/>
        <v>0.07719887955182081</v>
      </c>
      <c r="J25" s="20">
        <f t="shared" si="11"/>
        <v>0.1504128275697021</v>
      </c>
      <c r="K25" s="12"/>
    </row>
    <row r="26" spans="1:116" s="31" customFormat="1" ht="18.75">
      <c r="A26" s="17" t="s">
        <v>35</v>
      </c>
      <c r="B26" s="29">
        <v>1154.6</v>
      </c>
      <c r="C26" s="29">
        <v>1374.1</v>
      </c>
      <c r="D26" s="29">
        <v>1711.7958632117811</v>
      </c>
      <c r="E26" s="30">
        <f>'[1]инд-обновл'!H135</f>
        <v>1791.6036960777353</v>
      </c>
      <c r="F26" s="30" t="str">
        <f>'[1]инд-обновл'!G135</f>
        <v>1766,36</v>
      </c>
      <c r="G26" s="20">
        <f t="shared" si="8"/>
        <v>-0.014090000000000047</v>
      </c>
      <c r="H26" s="20">
        <f t="shared" si="9"/>
        <v>0.031875376007652</v>
      </c>
      <c r="I26" s="20">
        <f t="shared" si="10"/>
        <v>0.2854668510297649</v>
      </c>
      <c r="J26" s="20">
        <f t="shared" si="11"/>
        <v>0.529845834055084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8">
        <v>7672.08</v>
      </c>
      <c r="C27" s="29">
        <v>9401.6</v>
      </c>
      <c r="D27" s="29">
        <v>7721.73</v>
      </c>
      <c r="E27" s="29">
        <f>'[1]сырье'!P227</f>
        <v>7586.106441781637</v>
      </c>
      <c r="F27" s="29">
        <f>'[1]сырье'!N227</f>
        <v>7404.225075479113</v>
      </c>
      <c r="G27" s="20">
        <f t="shared" si="8"/>
        <v>-0.023975588491717548</v>
      </c>
      <c r="H27" s="20">
        <f t="shared" si="9"/>
        <v>-0.04111836654750767</v>
      </c>
      <c r="I27" s="20">
        <f t="shared" si="10"/>
        <v>-0.21245053230523392</v>
      </c>
      <c r="J27" s="20">
        <f t="shared" si="11"/>
        <v>-0.034912947273866624</v>
      </c>
      <c r="K27" s="12"/>
    </row>
    <row r="28" spans="1:11" ht="18.75">
      <c r="A28" s="17" t="s">
        <v>37</v>
      </c>
      <c r="B28" s="28">
        <v>18346</v>
      </c>
      <c r="C28" s="29">
        <v>23875</v>
      </c>
      <c r="D28" s="29">
        <v>18600.03537249199</v>
      </c>
      <c r="E28" s="29">
        <f>'[1]инд-обновл'!H136</f>
        <v>18049.978132082222</v>
      </c>
      <c r="F28" s="29" t="str">
        <f>'[1]инд-обновл'!G136</f>
        <v>18159</v>
      </c>
      <c r="G28" s="20">
        <f t="shared" si="8"/>
        <v>0.006040000000000045</v>
      </c>
      <c r="H28" s="20">
        <f t="shared" si="9"/>
        <v>-0.023711534072900164</v>
      </c>
      <c r="I28" s="20">
        <f t="shared" si="10"/>
        <v>-0.23941361256544502</v>
      </c>
      <c r="J28" s="20">
        <f t="shared" si="11"/>
        <v>-0.010192957592935814</v>
      </c>
      <c r="K28" s="12"/>
    </row>
    <row r="29" spans="1:11" ht="18.75">
      <c r="A29" s="17" t="s">
        <v>38</v>
      </c>
      <c r="B29" s="28">
        <v>2350.25</v>
      </c>
      <c r="C29" s="29">
        <v>2488</v>
      </c>
      <c r="D29" s="29">
        <v>2110.9957890991045</v>
      </c>
      <c r="E29" s="29">
        <f>'[1]инд-обновл'!H134</f>
        <v>2124.99750384408</v>
      </c>
      <c r="F29" s="29" t="str">
        <f>'[1]инд-обновл'!G134</f>
        <v>2128,27</v>
      </c>
      <c r="G29" s="20">
        <f t="shared" si="8"/>
        <v>0.0015400000000000968</v>
      </c>
      <c r="H29" s="20">
        <f t="shared" si="9"/>
        <v>0.008182967957632625</v>
      </c>
      <c r="I29" s="20">
        <f t="shared" si="10"/>
        <v>-0.14458601286173633</v>
      </c>
      <c r="J29" s="20">
        <f t="shared" si="11"/>
        <v>-0.09444952664610151</v>
      </c>
      <c r="K29" s="12"/>
    </row>
    <row r="30" spans="1:11" ht="18.75">
      <c r="A30" s="17" t="s">
        <v>39</v>
      </c>
      <c r="B30" s="28">
        <v>73.15</v>
      </c>
      <c r="C30" s="29">
        <v>143.25</v>
      </c>
      <c r="D30" s="29">
        <v>99.54</v>
      </c>
      <c r="E30" s="29">
        <f>'[1]сырье'!L213</f>
        <v>97.14</v>
      </c>
      <c r="F30" s="29" t="str">
        <f>'[1]сырье'!I213</f>
        <v>97,650</v>
      </c>
      <c r="G30" s="20">
        <f t="shared" si="8"/>
        <v>0.005250154416306385</v>
      </c>
      <c r="H30" s="20">
        <f t="shared" si="9"/>
        <v>-0.01898734177215189</v>
      </c>
      <c r="I30" s="20">
        <f t="shared" si="10"/>
        <v>-0.3183246073298429</v>
      </c>
      <c r="J30" s="20">
        <f t="shared" si="11"/>
        <v>0.33492822966507174</v>
      </c>
      <c r="K30" s="12"/>
    </row>
    <row r="31" spans="1:11" ht="18.75">
      <c r="A31" s="17" t="s">
        <v>40</v>
      </c>
      <c r="B31" s="28">
        <v>27.53</v>
      </c>
      <c r="C31" s="29">
        <v>31.74</v>
      </c>
      <c r="D31" s="29">
        <v>25.34</v>
      </c>
      <c r="E31" s="29">
        <f>'[1]сырье'!L217</f>
        <v>25.36</v>
      </c>
      <c r="F31" s="29" t="str">
        <f>'[1]сырье'!I217</f>
        <v>25,460</v>
      </c>
      <c r="G31" s="20">
        <f t="shared" si="8"/>
        <v>0.0039432176656151174</v>
      </c>
      <c r="H31" s="20">
        <f t="shared" si="9"/>
        <v>0.0047355958958168465</v>
      </c>
      <c r="I31" s="20">
        <f t="shared" si="10"/>
        <v>-0.19785759294265903</v>
      </c>
      <c r="J31" s="20">
        <f t="shared" si="11"/>
        <v>-0.07519070105339631</v>
      </c>
      <c r="K31" s="12"/>
    </row>
    <row r="32" spans="1:11" ht="18.75">
      <c r="A32" s="17" t="s">
        <v>41</v>
      </c>
      <c r="B32" s="28">
        <v>423.75</v>
      </c>
      <c r="C32" s="29">
        <v>607</v>
      </c>
      <c r="D32" s="29">
        <v>654.25</v>
      </c>
      <c r="E32" s="29">
        <f>'[1]сырье'!L212</f>
        <v>656</v>
      </c>
      <c r="F32" s="29" t="str">
        <f>'[1]сырье'!I212</f>
        <v>659,500</v>
      </c>
      <c r="G32" s="20">
        <f t="shared" si="8"/>
        <v>0.005335365853658569</v>
      </c>
      <c r="H32" s="20">
        <f t="shared" si="9"/>
        <v>0.008024455483377935</v>
      </c>
      <c r="I32" s="20">
        <f t="shared" si="10"/>
        <v>0.08649093904448102</v>
      </c>
      <c r="J32" s="20">
        <f>IF(ISERROR(F32/B32-1),"н/д",F32/B32-1)</f>
        <v>0.5563421828908555</v>
      </c>
      <c r="K32" s="12"/>
    </row>
    <row r="33" spans="1:11" ht="18.75">
      <c r="A33" s="17" t="s">
        <v>42</v>
      </c>
      <c r="B33" s="28">
        <v>6385.58</v>
      </c>
      <c r="C33" s="29">
        <v>8698.16</v>
      </c>
      <c r="D33" s="29">
        <v>6415.0052399999995</v>
      </c>
      <c r="E33" s="29">
        <f>'[1]сырье'!P215</f>
        <v>6542.525000000001</v>
      </c>
      <c r="F33" s="29">
        <f>'[1]сырье'!N215</f>
        <v>6547.6125</v>
      </c>
      <c r="G33" s="20">
        <f t="shared" si="8"/>
        <v>0.0007776049766718973</v>
      </c>
      <c r="H33" s="20">
        <f t="shared" si="9"/>
        <v>0.020671418812434394</v>
      </c>
      <c r="I33" s="20">
        <f t="shared" si="10"/>
        <v>-0.2472416580058311</v>
      </c>
      <c r="J33" s="20">
        <f t="shared" si="11"/>
        <v>0.02537475060996819</v>
      </c>
      <c r="K33" s="12"/>
    </row>
    <row r="34" spans="1:14" ht="36" customHeight="1">
      <c r="A34" s="27" t="s">
        <v>43</v>
      </c>
      <c r="B34" s="27"/>
      <c r="C34" s="27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40856</v>
      </c>
      <c r="F35" s="34">
        <f ca="1">TODAY()</f>
        <v>40857</v>
      </c>
      <c r="G35" s="35"/>
      <c r="H35" s="35"/>
      <c r="I35" s="35"/>
      <c r="J35" s="36">
        <f>WEEKDAY(F35)</f>
        <v>5</v>
      </c>
      <c r="K35" s="12"/>
    </row>
    <row r="36" spans="1:11" ht="18.75">
      <c r="A36" s="17" t="s">
        <v>44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0.06451612903225801</v>
      </c>
      <c r="J36" s="20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30">
        <v>973.8</v>
      </c>
      <c r="D37" s="30">
        <v>681.3</v>
      </c>
      <c r="E37" s="30">
        <f>'[1]ост. ср-тв на кс'!K5</f>
        <v>697.9</v>
      </c>
      <c r="F37" s="30">
        <f>'[1]ост. ср-тв на кс'!K4</f>
        <v>486.4</v>
      </c>
      <c r="G37" s="20">
        <f t="shared" si="12"/>
        <v>-0.3030520131824044</v>
      </c>
      <c r="H37" s="20">
        <f aca="true" t="shared" si="13" ref="H37:H42">IF(ISERROR(F37/D37-1),"н/д",F37/D37-1)</f>
        <v>-0.28607074710113023</v>
      </c>
      <c r="I37" s="20">
        <f aca="true" t="shared" si="14" ref="I37:I42">IF(ISERROR(F37/C37-1),"н/д",F37/C37-1)</f>
        <v>-0.5005134524543027</v>
      </c>
      <c r="J37" s="20">
        <f aca="true" t="shared" si="15" ref="J37:J42">IF(ISERROR(F37/B37-1),"н/д",F37/B37-1)</f>
        <v>-0.4594954994999445</v>
      </c>
      <c r="K37" s="12"/>
    </row>
    <row r="38" spans="1:11" ht="37.5">
      <c r="A38" s="17" t="s">
        <v>46</v>
      </c>
      <c r="B38" s="30">
        <v>665.4</v>
      </c>
      <c r="C38" s="30">
        <v>638.7</v>
      </c>
      <c r="D38" s="30">
        <v>478.1</v>
      </c>
      <c r="E38" s="30">
        <f>'[1]ост. ср-тв на кс'!L5</f>
        <v>517.6</v>
      </c>
      <c r="F38" s="30">
        <f>'[1]ост. ср-тв на кс'!L4</f>
        <v>300.8</v>
      </c>
      <c r="G38" s="20">
        <f t="shared" si="12"/>
        <v>-0.4188562596599691</v>
      </c>
      <c r="H38" s="20">
        <f t="shared" si="13"/>
        <v>-0.3708429198912362</v>
      </c>
      <c r="I38" s="20">
        <f t="shared" si="14"/>
        <v>-0.52904336934398</v>
      </c>
      <c r="J38" s="20">
        <f t="shared" si="15"/>
        <v>-0.5479410880673279</v>
      </c>
      <c r="K38" s="12"/>
    </row>
    <row r="39" spans="1:11" ht="18.75">
      <c r="A39" s="17" t="s">
        <v>47</v>
      </c>
      <c r="B39" s="30">
        <v>8.12</v>
      </c>
      <c r="C39" s="30">
        <v>7</v>
      </c>
      <c r="D39" s="29">
        <v>5.95</v>
      </c>
      <c r="E39" s="29">
        <f>'[1]mibid-mibor'!C8</f>
        <v>5.89</v>
      </c>
      <c r="F39" s="29">
        <f>'[1]mibid-mibor'!D8</f>
        <v>5.89</v>
      </c>
      <c r="G39" s="20">
        <f t="shared" si="12"/>
        <v>0</v>
      </c>
      <c r="H39" s="20">
        <f t="shared" si="13"/>
        <v>-0.010084033613445453</v>
      </c>
      <c r="I39" s="20">
        <f t="shared" si="14"/>
        <v>-0.15857142857142859</v>
      </c>
      <c r="J39" s="20">
        <f t="shared" si="15"/>
        <v>-0.27463054187192115</v>
      </c>
      <c r="K39" s="12"/>
    </row>
    <row r="40" spans="1:11" ht="18.75">
      <c r="A40" s="17" t="s">
        <v>48</v>
      </c>
      <c r="B40" s="30">
        <v>11.04</v>
      </c>
      <c r="C40" s="30">
        <v>4.63</v>
      </c>
      <c r="D40" s="29">
        <v>6.87</v>
      </c>
      <c r="E40" s="29">
        <f>'[1]mibid-mibor'!E8</f>
        <v>6.8</v>
      </c>
      <c r="F40" s="29">
        <f>'[1]mibid-mibor'!F8</f>
        <v>6.8</v>
      </c>
      <c r="G40" s="20">
        <f t="shared" si="12"/>
        <v>0</v>
      </c>
      <c r="H40" s="20">
        <f t="shared" si="13"/>
        <v>-0.010189228529839944</v>
      </c>
      <c r="I40" s="20">
        <f t="shared" si="14"/>
        <v>0.468682505399568</v>
      </c>
      <c r="J40" s="20">
        <f t="shared" si="15"/>
        <v>-0.3840579710144927</v>
      </c>
      <c r="K40" s="12"/>
    </row>
    <row r="41" spans="1:11" ht="18.75">
      <c r="A41" s="17" t="s">
        <v>49</v>
      </c>
      <c r="B41" s="29">
        <v>30.2</v>
      </c>
      <c r="C41" s="29">
        <v>30.72</v>
      </c>
      <c r="D41" s="29">
        <v>30.124549038111812</v>
      </c>
      <c r="E41" s="29">
        <f>'[1]МакроDelay'!M36</f>
        <v>30.501342519884492</v>
      </c>
      <c r="F41" s="29">
        <f>'[1]МакроDelay'!J36</f>
        <v>30.1033</v>
      </c>
      <c r="G41" s="20">
        <f t="shared" si="12"/>
        <v>-0.013050000000000006</v>
      </c>
      <c r="H41" s="20">
        <f>IF(ISERROR(F41/D41-1),"н/д",F41/D41-1)</f>
        <v>-0.0007053728201849019</v>
      </c>
      <c r="I41" s="20">
        <f t="shared" si="14"/>
        <v>-0.020074869791666616</v>
      </c>
      <c r="J41" s="20">
        <f t="shared" si="15"/>
        <v>-0.003201986754966857</v>
      </c>
      <c r="K41" s="12"/>
    </row>
    <row r="42" spans="1:11" ht="18.75">
      <c r="A42" s="17" t="s">
        <v>50</v>
      </c>
      <c r="B42" s="29">
        <v>43.5</v>
      </c>
      <c r="C42" s="29">
        <v>39.79</v>
      </c>
      <c r="D42" s="29">
        <v>42.18320336292199</v>
      </c>
      <c r="E42" s="29">
        <f>'[1]МакроDelay'!M39</f>
        <v>41.93951003125315</v>
      </c>
      <c r="F42" s="29">
        <f>'[1]МакроDelay'!J39</f>
        <v>41.5998</v>
      </c>
      <c r="G42" s="20">
        <f t="shared" si="12"/>
        <v>-0.008099999999999885</v>
      </c>
      <c r="H42" s="20">
        <f t="shared" si="13"/>
        <v>-0.01383022901088593</v>
      </c>
      <c r="I42" s="20">
        <f t="shared" si="14"/>
        <v>0.045483789896959115</v>
      </c>
      <c r="J42" s="20">
        <f t="shared" si="15"/>
        <v>-0.0436827586206896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40837</v>
      </c>
      <c r="E43" s="39">
        <f>'[1]ЗВР-cbr'!D4</f>
        <v>40844</v>
      </c>
      <c r="F43" s="39">
        <f>'[1]ЗВР-cbr'!D3</f>
        <v>40851</v>
      </c>
      <c r="G43" s="41"/>
      <c r="H43" s="41"/>
      <c r="I43" s="41"/>
      <c r="J43" s="41"/>
      <c r="K43" s="12"/>
    </row>
    <row r="44" spans="1:11" ht="37.5">
      <c r="A44" s="17" t="s">
        <v>52</v>
      </c>
      <c r="B44" s="30">
        <v>426</v>
      </c>
      <c r="C44" s="30">
        <v>437.7</v>
      </c>
      <c r="D44" s="30" t="str">
        <f>'[1]ЗВР-cbr'!L5</f>
        <v>514,6</v>
      </c>
      <c r="E44" s="30" t="str">
        <f>'[1]ЗВР-cbr'!L4</f>
        <v>522</v>
      </c>
      <c r="F44" s="30" t="str">
        <f>'[1]ЗВР-cbr'!L3</f>
        <v>517,8</v>
      </c>
      <c r="G44" s="20">
        <f>IF(ISERROR(F44/E44-1),"н/д",F44/E44-1)</f>
        <v>-0.008045977011494343</v>
      </c>
      <c r="H44" s="20">
        <f>IF(ISERROR(F44/D44-1),"н/д",F44/D44-1)</f>
        <v>0.006218422075398244</v>
      </c>
      <c r="I44" s="20">
        <f>IF(ISERROR(F44/C44-1),"н/д",F44/C44-1)</f>
        <v>0.18300205620287868</v>
      </c>
      <c r="J44" s="20">
        <f>IF(ISERROR(F44/B44-1),"н/д",F44/B44-1)</f>
        <v>0.2154929577464788</v>
      </c>
      <c r="K44" s="12"/>
    </row>
    <row r="45" spans="1:11" ht="18.75">
      <c r="A45" s="42"/>
      <c r="B45" s="39">
        <v>39814</v>
      </c>
      <c r="C45" s="39">
        <v>40179</v>
      </c>
      <c r="D45" s="39">
        <v>40840</v>
      </c>
      <c r="E45" s="39">
        <v>40847</v>
      </c>
      <c r="F45" s="39">
        <v>40854</v>
      </c>
      <c r="G45" s="41"/>
      <c r="H45" s="41"/>
      <c r="I45" s="41"/>
      <c r="J45" s="41"/>
      <c r="K45" s="12"/>
    </row>
    <row r="46" spans="1:11" ht="56.25">
      <c r="A46" s="17" t="s">
        <v>53</v>
      </c>
      <c r="B46" s="30">
        <v>13.3</v>
      </c>
      <c r="C46" s="30">
        <v>8.8</v>
      </c>
      <c r="D46" s="43">
        <v>4.9</v>
      </c>
      <c r="E46" s="43">
        <v>5.2</v>
      </c>
      <c r="F46" s="43">
        <v>5.4</v>
      </c>
      <c r="G46" s="20">
        <f>IF(ISERROR(F46-E46),"н/д",F46-E46)/100</f>
        <v>0.0020000000000000018</v>
      </c>
      <c r="H46" s="20">
        <f>IF(ISERROR(F46-E46),"н/д",F46-E46)/100</f>
        <v>0.0020000000000000018</v>
      </c>
      <c r="I46" s="20"/>
      <c r="J46" s="20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30">
        <v>13493.2</v>
      </c>
      <c r="C48" s="30">
        <v>15697.7</v>
      </c>
      <c r="D48" s="30">
        <f>'[1]M2'!T14</f>
        <v>20850.4</v>
      </c>
      <c r="E48" s="30">
        <f>'[1]M2'!T15</f>
        <v>21083.8</v>
      </c>
      <c r="F48" s="30">
        <f>'[1]M2'!T16</f>
        <v>21497.4</v>
      </c>
      <c r="G48" s="20">
        <f>IF(ISERROR(F48/E48-1),"н/д",F48/E48-1)</f>
        <v>0.01961695709502087</v>
      </c>
      <c r="H48" s="20">
        <f>IF(ISERROR(F48/D48-1),"н/д",F48/D48-1)</f>
        <v>0.03103057974906953</v>
      </c>
      <c r="I48" s="20">
        <f>IF(ISERROR(F48/C48-1),"н/д",F48/C48-1)</f>
        <v>0.3694617682845258</v>
      </c>
      <c r="J48" s="20">
        <f>IF(ISERROR(F48/B48-1),"н/д",F48/B48-1)</f>
        <v>0.5932025020010079</v>
      </c>
      <c r="K48" s="8"/>
    </row>
    <row r="49" spans="1:11" ht="75">
      <c r="A49" s="17" t="s">
        <v>56</v>
      </c>
      <c r="B49" s="30">
        <v>102.1</v>
      </c>
      <c r="C49" s="30">
        <v>90.7</v>
      </c>
      <c r="D49" s="30">
        <f>'[1]ПромПр-во'!I402</f>
        <v>105.2</v>
      </c>
      <c r="E49" s="30">
        <f>'[1]ПромПр-во'!I403</f>
        <v>106.2</v>
      </c>
      <c r="F49" s="30">
        <f>'[1]ПромПр-во'!I404</f>
        <v>103.9</v>
      </c>
      <c r="G49" s="20">
        <f>IF(ISERROR(F49/E49-1),"н/д",F49/E49-1)</f>
        <v>-0.021657250470809797</v>
      </c>
      <c r="H49" s="20">
        <f>IF(ISERROR(F49/D49-1),"н/д",F49/D49-1)</f>
        <v>-0.012357414448669224</v>
      </c>
      <c r="I49" s="20">
        <f>IF(ISERROR(F49/C49-1),"н/д",F49/C49-1)</f>
        <v>0.14553472987872107</v>
      </c>
      <c r="J49" s="20">
        <f>IF(ISERROR(F49/B49-1),"н/д",F49/B49-1)</f>
        <v>0.01762977473065641</v>
      </c>
      <c r="K49" s="8"/>
    </row>
    <row r="50" spans="1:11" ht="18.75">
      <c r="A50" s="38" t="s">
        <v>57</v>
      </c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58</v>
      </c>
      <c r="B51" s="30">
        <v>40.6</v>
      </c>
      <c r="C51" s="30">
        <v>37.641</v>
      </c>
      <c r="D51" s="30">
        <v>36.8452</v>
      </c>
      <c r="E51" s="30">
        <v>36.7778</v>
      </c>
      <c r="F51" s="30">
        <v>36.002</v>
      </c>
      <c r="G51" s="20">
        <f>IF(ISERROR(F51/E51-1),"н/д",F51/E51-1)</f>
        <v>-0.02109424707296237</v>
      </c>
      <c r="H51" s="20">
        <f>IF(ISERROR(F51/D51-1),"н/д",F51/D51-1)</f>
        <v>-0.02288493480833309</v>
      </c>
      <c r="I51" s="20">
        <f>IF(ISERROR(F51/C51-1),"н/д",F51/C51-1)</f>
        <v>-0.04354294519274182</v>
      </c>
      <c r="J51" s="20">
        <f>IF(ISERROR(F51/B51-1),"н/д",F51/B51-1)</f>
        <v>-0.1132512315270936</v>
      </c>
      <c r="K51" s="12"/>
    </row>
    <row r="52" spans="1:11" ht="37.5">
      <c r="A52" s="17" t="s">
        <v>59</v>
      </c>
      <c r="B52" s="30">
        <v>1421.439</v>
      </c>
      <c r="C52" s="30">
        <v>2094.731</v>
      </c>
      <c r="D52" s="30">
        <v>3689.183</v>
      </c>
      <c r="E52" s="30">
        <v>3697.162</v>
      </c>
      <c r="F52" s="30">
        <v>3995.038</v>
      </c>
      <c r="G52" s="20">
        <f>IF(ISERROR(F52/E52-1),"н/д",F52/E52-1)</f>
        <v>0.08056882549371669</v>
      </c>
      <c r="H52" s="20">
        <f>IF(ISERROR(F52/D52-1),"н/д",F52/D52-1)</f>
        <v>0.08290589000328796</v>
      </c>
      <c r="I52" s="20">
        <f>IF(ISERROR(F52/C52-1),"н/д",F52/C52-1)</f>
        <v>0.9071842637551073</v>
      </c>
      <c r="J52" s="20">
        <f>IF(ISERROR(F52/B52-1),"н/д",F52/B52-1)</f>
        <v>1.8105588773067294</v>
      </c>
      <c r="K52" s="8"/>
    </row>
    <row r="53" spans="1:14" ht="36" customHeight="1">
      <c r="A53" s="27" t="s">
        <v>60</v>
      </c>
      <c r="B53" s="27"/>
      <c r="C53" s="27"/>
      <c r="D53" s="27"/>
      <c r="E53" s="22"/>
      <c r="F53" s="22"/>
      <c r="G53" s="10"/>
      <c r="H53" s="10"/>
      <c r="I53" s="10"/>
      <c r="J53" s="10"/>
      <c r="K53" s="12"/>
      <c r="L53" s="8"/>
      <c r="M53" s="8"/>
      <c r="N53" s="8"/>
    </row>
    <row r="54" spans="1:11" ht="56.25">
      <c r="A54" s="6" t="s">
        <v>2</v>
      </c>
      <c r="B54" s="44" t="s">
        <v>61</v>
      </c>
      <c r="C54" s="44" t="s">
        <v>62</v>
      </c>
      <c r="D54" s="44">
        <v>40544</v>
      </c>
      <c r="E54" s="44">
        <v>40756</v>
      </c>
      <c r="F54" s="44">
        <v>40787</v>
      </c>
      <c r="G54" s="47" t="s">
        <v>63</v>
      </c>
      <c r="H54" s="6" t="s">
        <v>64</v>
      </c>
      <c r="I54" s="6" t="s">
        <v>65</v>
      </c>
      <c r="J54" s="8"/>
      <c r="K54" s="12"/>
    </row>
    <row r="55" spans="1:11" ht="37.5">
      <c r="A55" s="17" t="s">
        <v>66</v>
      </c>
      <c r="B55" s="18">
        <v>7336.011</v>
      </c>
      <c r="C55" s="30">
        <v>8298.859</v>
      </c>
      <c r="D55" s="30">
        <v>799.65</v>
      </c>
      <c r="E55" s="30" t="str">
        <f>'[1]Дох-Расх фед.б.'!J5</f>
        <v>986,3</v>
      </c>
      <c r="F55" s="30" t="str">
        <f>'[1]Дох-Расх фед.б.'!J4</f>
        <v>990,6</v>
      </c>
      <c r="G55" s="20">
        <f>IF(ISERROR(F55/E55-1),"н/д",F55/E55-1)</f>
        <v>0.004359728277400388</v>
      </c>
      <c r="H55" s="20"/>
      <c r="I55" s="20">
        <f>IF(ISERROR(C55/B55-1),"н/д",C55/B55-1)</f>
        <v>0.13124953056913347</v>
      </c>
      <c r="J55" s="8"/>
      <c r="K55" s="12"/>
    </row>
    <row r="56" spans="1:11" ht="37.5">
      <c r="A56" s="17" t="s">
        <v>67</v>
      </c>
      <c r="B56" s="18">
        <v>9662.149</v>
      </c>
      <c r="C56" s="30">
        <v>10094</v>
      </c>
      <c r="D56" s="30">
        <v>1505.24</v>
      </c>
      <c r="E56" s="30" t="str">
        <f>'[1]Дох-Расх фед.б.'!J29</f>
        <v>950</v>
      </c>
      <c r="F56" s="30" t="str">
        <f>'[1]Дох-Расх фед.б.'!J28</f>
        <v>662</v>
      </c>
      <c r="G56" s="20">
        <f>IF(ISERROR(F56/E56-1),"н/д",F56/E56-1)</f>
        <v>-0.30315789473684207</v>
      </c>
      <c r="H56" s="20"/>
      <c r="I56" s="20">
        <f>IF(ISERROR(C56/B56-1),"н/д",C56/B56-1)</f>
        <v>0.0446951294168616</v>
      </c>
      <c r="J56" s="8"/>
      <c r="K56" s="12"/>
    </row>
    <row r="57" spans="1:11" ht="18.75">
      <c r="A57" s="17" t="s">
        <v>68</v>
      </c>
      <c r="B57" s="18">
        <f>B55-B56</f>
        <v>-2326.137999999999</v>
      </c>
      <c r="C57" s="18">
        <f>C55-C56</f>
        <v>-1795.1409999999996</v>
      </c>
      <c r="D57" s="18">
        <f>D55-D56</f>
        <v>-705.59</v>
      </c>
      <c r="E57" s="18">
        <f>E55-E56</f>
        <v>36.299999999999955</v>
      </c>
      <c r="F57" s="30">
        <f>F55-F56</f>
        <v>328.6</v>
      </c>
      <c r="G57" s="20"/>
      <c r="H57" s="20"/>
      <c r="I57" s="20"/>
      <c r="J57" s="8"/>
      <c r="K57" s="12"/>
    </row>
    <row r="58" spans="1:10" ht="18.75">
      <c r="A58" s="6" t="s">
        <v>2</v>
      </c>
      <c r="B58" s="44" t="s">
        <v>69</v>
      </c>
      <c r="C58" s="44" t="s">
        <v>61</v>
      </c>
      <c r="D58" s="44">
        <v>40695</v>
      </c>
      <c r="E58" s="44">
        <v>40725</v>
      </c>
      <c r="F58" s="44">
        <v>40756</v>
      </c>
      <c r="G58" s="47" t="s">
        <v>63</v>
      </c>
      <c r="H58" s="6" t="s">
        <v>64</v>
      </c>
      <c r="I58" s="48"/>
      <c r="J58" s="12"/>
    </row>
    <row r="59" spans="1:10" ht="18.75">
      <c r="A59" s="17" t="s">
        <v>70</v>
      </c>
      <c r="B59" s="49">
        <v>471.6</v>
      </c>
      <c r="C59" s="49">
        <v>304.1</v>
      </c>
      <c r="D59" s="49">
        <v>44.862</v>
      </c>
      <c r="E59" s="49">
        <v>42.636</v>
      </c>
      <c r="F59" s="49">
        <v>44.6</v>
      </c>
      <c r="G59" s="20">
        <f>IF(ISERROR(F59/E59-1),"н/д",F59/E59-1)</f>
        <v>0.04606435875785708</v>
      </c>
      <c r="H59" s="20">
        <f>IF(ISERROR(F59/D59-1),"н/д",F59/D59-1)</f>
        <v>-0.0058401319602335855</v>
      </c>
      <c r="I59" s="48"/>
      <c r="J59" s="12"/>
    </row>
    <row r="60" spans="1:10" ht="18.75">
      <c r="A60" s="17" t="s">
        <v>71</v>
      </c>
      <c r="B60" s="49">
        <v>291.9</v>
      </c>
      <c r="C60" s="49">
        <v>191.9</v>
      </c>
      <c r="D60" s="49">
        <v>27.482</v>
      </c>
      <c r="E60" s="49">
        <v>27.473</v>
      </c>
      <c r="F60" s="49">
        <v>29.9</v>
      </c>
      <c r="G60" s="20">
        <f>IF(ISERROR(F60/E60-1),"н/д",F60/E60-1)</f>
        <v>0.08834128052997481</v>
      </c>
      <c r="H60" s="20">
        <f>IF(ISERROR(F60/D60-1),"н/д",F60/D60-1)</f>
        <v>0.08798486281929985</v>
      </c>
      <c r="I60" s="48"/>
      <c r="J60" s="12"/>
    </row>
    <row r="61" spans="1:10" ht="37.5">
      <c r="A61" s="17" t="s">
        <v>72</v>
      </c>
      <c r="B61" s="49">
        <f>B59-B60</f>
        <v>179.70000000000005</v>
      </c>
      <c r="C61" s="49">
        <f>C59-C60</f>
        <v>112.20000000000002</v>
      </c>
      <c r="D61" s="49">
        <f>D59-D60</f>
        <v>17.380000000000003</v>
      </c>
      <c r="E61" s="49">
        <f>E59-E60</f>
        <v>15.163000000000004</v>
      </c>
      <c r="F61" s="49">
        <f>F59-F60</f>
        <v>14.700000000000003</v>
      </c>
      <c r="G61" s="20">
        <f>IF(ISERROR(F61/E61-1),"н/д",F61/E61-1)</f>
        <v>-0.0305348545802282</v>
      </c>
      <c r="H61" s="20">
        <f>IF(ISERROR(F61/D61-1),"н/д",F61/D61-1)</f>
        <v>-0.15420023014959716</v>
      </c>
      <c r="I61" s="41"/>
      <c r="J61" s="12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50"/>
      <c r="B69" s="50"/>
      <c r="C69" s="51"/>
      <c r="D69" s="52"/>
      <c r="E69" s="52"/>
      <c r="F69" s="52"/>
      <c r="G69" s="21"/>
      <c r="H69" s="21"/>
      <c r="I69" s="21"/>
      <c r="J69" s="21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4"/>
      <c r="G74" s="10"/>
      <c r="H74" s="10"/>
      <c r="I74" s="10"/>
      <c r="J74" s="10"/>
    </row>
    <row r="75" spans="1:10" s="8" customFormat="1" ht="15.75">
      <c r="A75" s="53"/>
      <c r="B75" s="53"/>
      <c r="C75" s="54"/>
      <c r="D75" s="54"/>
      <c r="E75" s="54"/>
      <c r="F75" s="54"/>
      <c r="G75" s="10"/>
      <c r="H75" s="10"/>
      <c r="I75" s="10"/>
      <c r="J75" s="10"/>
    </row>
    <row r="76" spans="1:10" s="8" customFormat="1" ht="15.75">
      <c r="A76" s="53"/>
      <c r="B76" s="53"/>
      <c r="C76" s="54"/>
      <c r="D76" s="54"/>
      <c r="E76" s="54"/>
      <c r="F76" s="54"/>
      <c r="G76" s="10"/>
      <c r="H76" s="10"/>
      <c r="I76" s="10"/>
      <c r="J76" s="10"/>
    </row>
    <row r="77" spans="1:10" s="8" customFormat="1" ht="15.75">
      <c r="A77" s="53"/>
      <c r="B77" s="53"/>
      <c r="C77" s="54"/>
      <c r="D77" s="54"/>
      <c r="E77" s="54"/>
      <c r="F77" s="54"/>
      <c r="G77" s="10"/>
      <c r="H77" s="10"/>
      <c r="I77" s="10"/>
      <c r="J77" s="10"/>
    </row>
    <row r="78" spans="1:10" s="8" customFormat="1" ht="15.75">
      <c r="A78" s="53"/>
      <c r="B78" s="53"/>
      <c r="C78" s="54"/>
      <c r="D78" s="54"/>
      <c r="E78" s="54"/>
      <c r="F78" s="54"/>
      <c r="G78" s="10"/>
      <c r="H78" s="10"/>
      <c r="I78" s="10"/>
      <c r="J78" s="10"/>
    </row>
    <row r="79" spans="1:10" s="8" customFormat="1" ht="15.75">
      <c r="A79" s="53"/>
      <c r="B79" s="53"/>
      <c r="C79" s="54"/>
      <c r="D79" s="54"/>
      <c r="E79" s="54"/>
      <c r="F79" s="54"/>
      <c r="G79" s="10"/>
      <c r="H79" s="10"/>
      <c r="I79" s="10"/>
      <c r="J79" s="10"/>
    </row>
    <row r="80" spans="1:10" s="8" customFormat="1" ht="15.75">
      <c r="A80" s="53"/>
      <c r="B80" s="53"/>
      <c r="C80" s="54"/>
      <c r="D80" s="54"/>
      <c r="E80" s="54"/>
      <c r="F80" s="54"/>
      <c r="G80" s="10"/>
      <c r="H80" s="10"/>
      <c r="I80" s="10"/>
      <c r="J80" s="10"/>
    </row>
    <row r="81" spans="1:10" s="8" customFormat="1" ht="15.75">
      <c r="A81" s="53"/>
      <c r="B81" s="53"/>
      <c r="C81" s="54"/>
      <c r="D81" s="54"/>
      <c r="E81" s="54"/>
      <c r="F81" s="54"/>
      <c r="G81" s="10"/>
      <c r="H81" s="10"/>
      <c r="I81" s="10"/>
      <c r="J81" s="10"/>
    </row>
    <row r="82" spans="1:10" s="8" customFormat="1" ht="15.75">
      <c r="A82" s="53"/>
      <c r="B82" s="53"/>
      <c r="C82" s="54"/>
      <c r="D82" s="54"/>
      <c r="E82" s="54"/>
      <c r="F82" s="54"/>
      <c r="G82" s="10"/>
      <c r="H82" s="10"/>
      <c r="I82" s="10"/>
      <c r="J82" s="10"/>
    </row>
    <row r="83" spans="1:10" s="8" customFormat="1" ht="15.75">
      <c r="A83" s="53"/>
      <c r="B83" s="53"/>
      <c r="C83" s="54"/>
      <c r="D83" s="54"/>
      <c r="E83" s="54"/>
      <c r="F83" s="54"/>
      <c r="G83" s="10"/>
      <c r="H83" s="10"/>
      <c r="I83" s="10"/>
      <c r="J83" s="10"/>
    </row>
    <row r="84" spans="1:10" s="8" customFormat="1" ht="15.75">
      <c r="A84" s="53"/>
      <c r="B84" s="53"/>
      <c r="C84" s="54"/>
      <c r="D84" s="54"/>
      <c r="E84" s="54"/>
      <c r="F84" s="54"/>
      <c r="G84" s="10"/>
      <c r="H84" s="10"/>
      <c r="I84" s="10"/>
      <c r="J84" s="10"/>
    </row>
    <row r="85" spans="1:10" s="8" customFormat="1" ht="15.75">
      <c r="A85" s="53"/>
      <c r="B85" s="53"/>
      <c r="C85" s="54"/>
      <c r="D85" s="54"/>
      <c r="E85" s="54"/>
      <c r="F85" s="54"/>
      <c r="G85" s="10"/>
      <c r="H85" s="10"/>
      <c r="I85" s="10"/>
      <c r="J85" s="10"/>
    </row>
    <row r="86" spans="1:10" s="8" customFormat="1" ht="15.75">
      <c r="A86" s="53"/>
      <c r="B86" s="53"/>
      <c r="C86" s="54"/>
      <c r="D86" s="54"/>
      <c r="E86" s="54"/>
      <c r="F86" s="54"/>
      <c r="G86" s="10"/>
      <c r="H86" s="10"/>
      <c r="I86" s="10"/>
      <c r="J86" s="10"/>
    </row>
    <row r="87" spans="1:10" s="8" customFormat="1" ht="15.75">
      <c r="A87" s="53"/>
      <c r="B87" s="53"/>
      <c r="C87" s="54"/>
      <c r="D87" s="54"/>
      <c r="E87" s="54"/>
      <c r="F87" s="54"/>
      <c r="G87" s="10"/>
      <c r="H87" s="10"/>
      <c r="I87" s="10"/>
      <c r="J87" s="10"/>
    </row>
    <row r="88" spans="1:10" s="8" customFormat="1" ht="15.75">
      <c r="A88" s="53"/>
      <c r="B88" s="53"/>
      <c r="C88" s="54"/>
      <c r="D88" s="54"/>
      <c r="E88" s="54"/>
      <c r="F88" s="54"/>
      <c r="G88" s="10"/>
      <c r="H88" s="10"/>
      <c r="I88" s="10"/>
      <c r="J88" s="10"/>
    </row>
    <row r="89" spans="1:10" s="8" customFormat="1" ht="15.75">
      <c r="A89" s="53"/>
      <c r="B89" s="53"/>
      <c r="C89" s="54"/>
      <c r="D89" s="54"/>
      <c r="E89" s="54"/>
      <c r="F89" s="54"/>
      <c r="G89" s="10"/>
      <c r="H89" s="10"/>
      <c r="I89" s="10"/>
      <c r="J89" s="10"/>
    </row>
    <row r="90" spans="1:10" s="8" customFormat="1" ht="15.75">
      <c r="A90" s="53"/>
      <c r="B90" s="53"/>
      <c r="C90" s="54"/>
      <c r="D90" s="54"/>
      <c r="E90" s="54"/>
      <c r="F90" s="54"/>
      <c r="G90" s="10"/>
      <c r="H90" s="10"/>
      <c r="I90" s="10"/>
      <c r="J90" s="10"/>
    </row>
    <row r="91" spans="1:10" s="8" customFormat="1" ht="15.75">
      <c r="A91" s="53"/>
      <c r="B91" s="53"/>
      <c r="C91" s="54"/>
      <c r="D91" s="54"/>
      <c r="E91" s="54"/>
      <c r="F91" s="54"/>
      <c r="G91" s="10"/>
      <c r="H91" s="10"/>
      <c r="I91" s="10"/>
      <c r="J91" s="10"/>
    </row>
    <row r="92" spans="1:10" s="8" customFormat="1" ht="15.75">
      <c r="A92" s="53"/>
      <c r="B92" s="53"/>
      <c r="C92" s="54"/>
      <c r="D92" s="54"/>
      <c r="E92" s="54"/>
      <c r="F92" s="54"/>
      <c r="G92" s="10"/>
      <c r="H92" s="10"/>
      <c r="I92" s="10"/>
      <c r="J92" s="10"/>
    </row>
    <row r="93" spans="1:10" s="8" customFormat="1" ht="15.75">
      <c r="A93" s="53"/>
      <c r="B93" s="53"/>
      <c r="C93" s="54"/>
      <c r="D93" s="54"/>
      <c r="E93" s="54"/>
      <c r="F93" s="54"/>
      <c r="G93" s="10"/>
      <c r="H93" s="10"/>
      <c r="I93" s="10"/>
      <c r="J93" s="10"/>
    </row>
    <row r="94" spans="1:10" s="8" customFormat="1" ht="15.75">
      <c r="A94" s="53"/>
      <c r="B94" s="53"/>
      <c r="C94" s="54"/>
      <c r="D94" s="54"/>
      <c r="E94" s="54"/>
      <c r="F94" s="54"/>
      <c r="G94" s="10"/>
      <c r="H94" s="10"/>
      <c r="I94" s="10"/>
      <c r="J94" s="10"/>
    </row>
    <row r="95" spans="1:10" s="8" customFormat="1" ht="15.75">
      <c r="A95" s="53"/>
      <c r="B95" s="53"/>
      <c r="C95" s="54"/>
      <c r="D95" s="54"/>
      <c r="E95" s="54"/>
      <c r="F95" s="54"/>
      <c r="G95" s="10"/>
      <c r="H95" s="10"/>
      <c r="I95" s="10"/>
      <c r="J95" s="10"/>
    </row>
    <row r="96" spans="1:10" s="8" customFormat="1" ht="15.75">
      <c r="A96" s="53"/>
      <c r="B96" s="53"/>
      <c r="C96" s="54"/>
      <c r="D96" s="54"/>
      <c r="E96" s="54"/>
      <c r="F96" s="54"/>
      <c r="G96" s="10"/>
      <c r="H96" s="10"/>
      <c r="I96" s="10"/>
      <c r="J96" s="10"/>
    </row>
    <row r="97" spans="1:10" s="8" customFormat="1" ht="15.75">
      <c r="A97" s="53"/>
      <c r="B97" s="53"/>
      <c r="C97" s="54"/>
      <c r="D97" s="54"/>
      <c r="E97" s="54"/>
      <c r="F97" s="54"/>
      <c r="G97" s="10"/>
      <c r="H97" s="10"/>
      <c r="I97" s="10"/>
      <c r="J97" s="10"/>
    </row>
    <row r="98" spans="1:10" s="8" customFormat="1" ht="15.75">
      <c r="A98" s="53"/>
      <c r="B98" s="53"/>
      <c r="C98" s="54"/>
      <c r="D98" s="54"/>
      <c r="E98" s="54"/>
      <c r="F98" s="54"/>
      <c r="G98" s="10"/>
      <c r="H98" s="10"/>
      <c r="I98" s="10"/>
      <c r="J98" s="10"/>
    </row>
    <row r="99" spans="1:10" s="8" customFormat="1" ht="15.75">
      <c r="A99" s="53"/>
      <c r="B99" s="53"/>
      <c r="C99" s="54"/>
      <c r="D99" s="54"/>
      <c r="E99" s="54"/>
      <c r="F99" s="54"/>
      <c r="G99" s="10"/>
      <c r="H99" s="10"/>
      <c r="I99" s="10"/>
      <c r="J99" s="10"/>
    </row>
    <row r="100" spans="1:10" s="8" customFormat="1" ht="15.75">
      <c r="A100" s="53"/>
      <c r="B100" s="53"/>
      <c r="C100" s="54"/>
      <c r="D100" s="54"/>
      <c r="E100" s="54"/>
      <c r="F100" s="54"/>
      <c r="G100" s="10"/>
      <c r="H100" s="10"/>
      <c r="I100" s="10"/>
      <c r="J100" s="10"/>
    </row>
    <row r="101" spans="1:10" s="8" customFormat="1" ht="15.75">
      <c r="A101" s="53"/>
      <c r="B101" s="53"/>
      <c r="C101" s="54"/>
      <c r="D101" s="54"/>
      <c r="E101" s="54"/>
      <c r="F101" s="54"/>
      <c r="G101" s="10"/>
      <c r="H101" s="10"/>
      <c r="I101" s="10"/>
      <c r="J101" s="10"/>
    </row>
    <row r="102" spans="1:10" s="8" customFormat="1" ht="15.75">
      <c r="A102" s="53"/>
      <c r="B102" s="53"/>
      <c r="C102" s="54"/>
      <c r="D102" s="54"/>
      <c r="E102" s="54"/>
      <c r="F102" s="54"/>
      <c r="G102" s="10"/>
      <c r="H102" s="10"/>
      <c r="I102" s="10"/>
      <c r="J102" s="10"/>
    </row>
    <row r="103" spans="1:10" s="8" customFormat="1" ht="15.75">
      <c r="A103" s="53"/>
      <c r="B103" s="53"/>
      <c r="C103" s="54"/>
      <c r="D103" s="54"/>
      <c r="E103" s="54"/>
      <c r="F103" s="54"/>
      <c r="G103" s="10"/>
      <c r="H103" s="10"/>
      <c r="I103" s="10"/>
      <c r="J103" s="10"/>
    </row>
    <row r="104" spans="1:10" s="8" customFormat="1" ht="15.75">
      <c r="A104" s="53"/>
      <c r="B104" s="53"/>
      <c r="C104" s="54"/>
      <c r="D104" s="54"/>
      <c r="E104" s="54"/>
      <c r="F104" s="54"/>
      <c r="G104" s="10"/>
      <c r="H104" s="10"/>
      <c r="I104" s="10"/>
      <c r="J104" s="10"/>
    </row>
    <row r="105" spans="1:10" s="8" customFormat="1" ht="15.75">
      <c r="A105" s="53"/>
      <c r="B105" s="53"/>
      <c r="C105" s="54"/>
      <c r="D105" s="54"/>
      <c r="E105" s="54"/>
      <c r="F105" s="54"/>
      <c r="G105" s="10"/>
      <c r="H105" s="10"/>
      <c r="I105" s="10"/>
      <c r="J105" s="10"/>
    </row>
    <row r="106" spans="1:10" s="8" customFormat="1" ht="15.75">
      <c r="A106" s="53"/>
      <c r="B106" s="53"/>
      <c r="C106" s="54"/>
      <c r="D106" s="54"/>
      <c r="E106" s="54"/>
      <c r="F106" s="54"/>
      <c r="G106" s="10"/>
      <c r="H106" s="10"/>
      <c r="I106" s="10"/>
      <c r="J106" s="10"/>
    </row>
    <row r="107" spans="1:10" s="8" customFormat="1" ht="15.75">
      <c r="A107" s="53"/>
      <c r="B107" s="53"/>
      <c r="C107" s="54"/>
      <c r="D107" s="54"/>
      <c r="E107" s="54"/>
      <c r="F107" s="54"/>
      <c r="G107" s="10"/>
      <c r="H107" s="10"/>
      <c r="I107" s="10"/>
      <c r="J107" s="10"/>
    </row>
    <row r="108" spans="1:10" s="8" customFormat="1" ht="15.75">
      <c r="A108" s="53"/>
      <c r="B108" s="53"/>
      <c r="C108" s="54"/>
      <c r="D108" s="54"/>
      <c r="E108" s="54"/>
      <c r="F108" s="54"/>
      <c r="G108" s="10"/>
      <c r="H108" s="10"/>
      <c r="I108" s="10"/>
      <c r="J108" s="10"/>
    </row>
    <row r="109" spans="1:10" s="8" customFormat="1" ht="15.75">
      <c r="A109" s="53"/>
      <c r="B109" s="53"/>
      <c r="C109" s="54"/>
      <c r="D109" s="54"/>
      <c r="E109" s="54"/>
      <c r="F109" s="54"/>
      <c r="G109" s="10"/>
      <c r="H109" s="10"/>
      <c r="I109" s="10"/>
      <c r="J109" s="10"/>
    </row>
    <row r="110" spans="1:10" s="8" customFormat="1" ht="15.75">
      <c r="A110" s="53"/>
      <c r="B110" s="53"/>
      <c r="C110" s="54"/>
      <c r="D110" s="54"/>
      <c r="E110" s="54"/>
      <c r="F110" s="54"/>
      <c r="G110" s="10"/>
      <c r="H110" s="10"/>
      <c r="I110" s="10"/>
      <c r="J110" s="10"/>
    </row>
    <row r="111" spans="1:10" s="8" customFormat="1" ht="15.75">
      <c r="A111" s="53"/>
      <c r="B111" s="53"/>
      <c r="C111" s="54"/>
      <c r="D111" s="54"/>
      <c r="E111" s="54"/>
      <c r="F111" s="54"/>
      <c r="G111" s="10"/>
      <c r="H111" s="10"/>
      <c r="I111" s="10"/>
      <c r="J111" s="10"/>
    </row>
    <row r="112" spans="1:10" s="8" customFormat="1" ht="15.75">
      <c r="A112" s="53"/>
      <c r="B112" s="53"/>
      <c r="C112" s="54"/>
      <c r="D112" s="54"/>
      <c r="E112" s="54"/>
      <c r="F112" s="54"/>
      <c r="G112" s="10"/>
      <c r="H112" s="10"/>
      <c r="I112" s="10"/>
      <c r="J112" s="10"/>
    </row>
    <row r="113" spans="1:10" s="8" customFormat="1" ht="15.75">
      <c r="A113" s="53"/>
      <c r="B113" s="53"/>
      <c r="C113" s="54"/>
      <c r="D113" s="54"/>
      <c r="E113" s="54"/>
      <c r="F113" s="54"/>
      <c r="G113" s="10"/>
      <c r="H113" s="10"/>
      <c r="I113" s="10"/>
      <c r="J113" s="10"/>
    </row>
    <row r="114" spans="1:10" s="8" customFormat="1" ht="15.75">
      <c r="A114" s="53"/>
      <c r="B114" s="53"/>
      <c r="C114" s="54"/>
      <c r="D114" s="54"/>
      <c r="E114" s="54"/>
      <c r="F114" s="54"/>
      <c r="G114" s="10"/>
      <c r="H114" s="10"/>
      <c r="I114" s="10"/>
      <c r="J114" s="10"/>
    </row>
    <row r="115" spans="1:10" s="8" customFormat="1" ht="15.75">
      <c r="A115" s="53"/>
      <c r="B115" s="53"/>
      <c r="C115" s="54"/>
      <c r="D115" s="54"/>
      <c r="E115" s="54"/>
      <c r="F115" s="54"/>
      <c r="G115" s="10"/>
      <c r="H115" s="10"/>
      <c r="I115" s="10"/>
      <c r="J115" s="10"/>
    </row>
    <row r="116" spans="1:10" s="8" customFormat="1" ht="15.75">
      <c r="A116" s="53"/>
      <c r="B116" s="53"/>
      <c r="C116" s="54"/>
      <c r="D116" s="54"/>
      <c r="E116" s="54"/>
      <c r="F116" s="54"/>
      <c r="G116" s="10"/>
      <c r="H116" s="10"/>
      <c r="I116" s="10"/>
      <c r="J116" s="10"/>
    </row>
    <row r="117" spans="1:10" s="8" customFormat="1" ht="15.75">
      <c r="A117" s="53"/>
      <c r="B117" s="53"/>
      <c r="C117" s="54"/>
      <c r="D117" s="54"/>
      <c r="E117" s="54"/>
      <c r="F117" s="54"/>
      <c r="G117" s="10"/>
      <c r="H117" s="10"/>
      <c r="I117" s="10"/>
      <c r="J117" s="10"/>
    </row>
    <row r="118" spans="1:10" s="8" customFormat="1" ht="15.75">
      <c r="A118" s="53"/>
      <c r="B118" s="53"/>
      <c r="C118" s="54"/>
      <c r="D118" s="54"/>
      <c r="E118" s="54"/>
      <c r="F118" s="54"/>
      <c r="G118" s="10"/>
      <c r="H118" s="10"/>
      <c r="I118" s="10"/>
      <c r="J118" s="10"/>
    </row>
    <row r="119" spans="1:10" s="8" customFormat="1" ht="15.75">
      <c r="A119" s="53"/>
      <c r="B119" s="53"/>
      <c r="C119" s="54"/>
      <c r="D119" s="54"/>
      <c r="E119" s="54"/>
      <c r="F119" s="54"/>
      <c r="G119" s="10"/>
      <c r="H119" s="10"/>
      <c r="I119" s="10"/>
      <c r="J119" s="10"/>
    </row>
    <row r="120" spans="1:10" s="8" customFormat="1" ht="15.75">
      <c r="A120" s="53"/>
      <c r="B120" s="53"/>
      <c r="C120" s="54"/>
      <c r="D120" s="54"/>
      <c r="E120" s="54"/>
      <c r="F120" s="54"/>
      <c r="G120" s="10"/>
      <c r="H120" s="10"/>
      <c r="I120" s="10"/>
      <c r="J120" s="10"/>
    </row>
    <row r="121" spans="1:10" s="8" customFormat="1" ht="15.75">
      <c r="A121" s="53"/>
      <c r="B121" s="53"/>
      <c r="C121" s="54"/>
      <c r="D121" s="54"/>
      <c r="E121" s="54"/>
      <c r="F121" s="54"/>
      <c r="G121" s="10"/>
      <c r="H121" s="10"/>
      <c r="I121" s="10"/>
      <c r="J121" s="10"/>
    </row>
    <row r="122" spans="1:10" s="8" customFormat="1" ht="15.75">
      <c r="A122" s="53"/>
      <c r="B122" s="53"/>
      <c r="C122" s="54"/>
      <c r="D122" s="54"/>
      <c r="E122" s="54"/>
      <c r="F122" s="54"/>
      <c r="G122" s="10"/>
      <c r="H122" s="10"/>
      <c r="I122" s="10"/>
      <c r="J122" s="10"/>
    </row>
    <row r="123" spans="1:10" s="8" customFormat="1" ht="15.75">
      <c r="A123" s="53"/>
      <c r="B123" s="53"/>
      <c r="C123" s="54"/>
      <c r="D123" s="54"/>
      <c r="E123" s="54"/>
      <c r="F123" s="54"/>
      <c r="G123" s="10"/>
      <c r="H123" s="10"/>
      <c r="I123" s="10"/>
      <c r="J123" s="10"/>
    </row>
    <row r="124" spans="1:10" s="8" customFormat="1" ht="15.75">
      <c r="A124" s="53"/>
      <c r="B124" s="53"/>
      <c r="C124" s="54"/>
      <c r="D124" s="54"/>
      <c r="E124" s="54"/>
      <c r="F124" s="54"/>
      <c r="G124" s="10"/>
      <c r="H124" s="10"/>
      <c r="I124" s="10"/>
      <c r="J124" s="10"/>
    </row>
    <row r="125" spans="1:10" s="8" customFormat="1" ht="15.75">
      <c r="A125" s="53"/>
      <c r="B125" s="53"/>
      <c r="C125" s="54"/>
      <c r="D125" s="54"/>
      <c r="E125" s="54"/>
      <c r="F125" s="54"/>
      <c r="G125" s="10"/>
      <c r="H125" s="10"/>
      <c r="I125" s="10"/>
      <c r="J125" s="10"/>
    </row>
    <row r="126" spans="1:10" s="8" customFormat="1" ht="15.75">
      <c r="A126" s="53"/>
      <c r="B126" s="53"/>
      <c r="C126" s="54"/>
      <c r="D126" s="54"/>
      <c r="E126" s="54"/>
      <c r="F126" s="54"/>
      <c r="G126" s="10"/>
      <c r="H126" s="10"/>
      <c r="I126" s="10"/>
      <c r="J126" s="10"/>
    </row>
    <row r="127" spans="1:10" s="8" customFormat="1" ht="15.75">
      <c r="A127" s="53"/>
      <c r="B127" s="53"/>
      <c r="C127" s="54"/>
      <c r="D127" s="54"/>
      <c r="E127" s="54"/>
      <c r="F127" s="54"/>
      <c r="G127" s="10"/>
      <c r="H127" s="10"/>
      <c r="I127" s="10"/>
      <c r="J127" s="10"/>
    </row>
    <row r="128" spans="1:10" s="8" customFormat="1" ht="15.75">
      <c r="A128" s="53"/>
      <c r="B128" s="53"/>
      <c r="C128" s="54"/>
      <c r="D128" s="54"/>
      <c r="E128" s="54"/>
      <c r="F128" s="54"/>
      <c r="G128" s="10"/>
      <c r="H128" s="10"/>
      <c r="I128" s="10"/>
      <c r="J128" s="10"/>
    </row>
    <row r="129" spans="1:10" s="8" customFormat="1" ht="15.75">
      <c r="A129" s="53"/>
      <c r="B129" s="53"/>
      <c r="C129" s="54"/>
      <c r="D129" s="54"/>
      <c r="E129" s="54"/>
      <c r="F129" s="54"/>
      <c r="G129" s="10"/>
      <c r="H129" s="10"/>
      <c r="I129" s="10"/>
      <c r="J129" s="10"/>
    </row>
    <row r="130" spans="1:10" s="8" customFormat="1" ht="15.75">
      <c r="A130" s="53"/>
      <c r="B130" s="53"/>
      <c r="C130" s="54"/>
      <c r="D130" s="54"/>
      <c r="E130" s="54"/>
      <c r="F130" s="54"/>
      <c r="G130" s="10"/>
      <c r="H130" s="10"/>
      <c r="I130" s="10"/>
      <c r="J130" s="10"/>
    </row>
    <row r="131" spans="1:10" s="8" customFormat="1" ht="15.75">
      <c r="A131" s="53"/>
      <c r="B131" s="53"/>
      <c r="C131" s="54"/>
      <c r="D131" s="54"/>
      <c r="E131" s="54"/>
      <c r="F131" s="54"/>
      <c r="G131" s="10"/>
      <c r="H131" s="10"/>
      <c r="I131" s="10"/>
      <c r="J131" s="10"/>
    </row>
    <row r="132" spans="1:10" s="8" customFormat="1" ht="15.75">
      <c r="A132" s="53"/>
      <c r="B132" s="53"/>
      <c r="C132" s="54"/>
      <c r="D132" s="54"/>
      <c r="E132" s="54"/>
      <c r="F132" s="54"/>
      <c r="G132" s="10"/>
      <c r="H132" s="10"/>
      <c r="I132" s="10"/>
      <c r="J132" s="10"/>
    </row>
    <row r="133" spans="1:10" s="8" customFormat="1" ht="15.75">
      <c r="A133" s="53"/>
      <c r="B133" s="53"/>
      <c r="C133" s="54"/>
      <c r="D133" s="54"/>
      <c r="E133" s="54"/>
      <c r="F133" s="54"/>
      <c r="G133" s="10"/>
      <c r="H133" s="10"/>
      <c r="I133" s="10"/>
      <c r="J133" s="10"/>
    </row>
    <row r="134" spans="1:10" s="8" customFormat="1" ht="15.75">
      <c r="A134" s="53"/>
      <c r="B134" s="53"/>
      <c r="C134" s="54"/>
      <c r="D134" s="54"/>
      <c r="E134" s="54"/>
      <c r="F134" s="54"/>
      <c r="G134" s="10"/>
      <c r="H134" s="10"/>
      <c r="I134" s="10"/>
      <c r="J134" s="10"/>
    </row>
    <row r="135" spans="1:10" s="8" customFormat="1" ht="15.75">
      <c r="A135" s="53"/>
      <c r="B135" s="53"/>
      <c r="C135" s="54"/>
      <c r="D135" s="54"/>
      <c r="E135" s="54"/>
      <c r="F135" s="54"/>
      <c r="G135" s="10"/>
      <c r="H135" s="10"/>
      <c r="I135" s="10"/>
      <c r="J135" s="10"/>
    </row>
    <row r="136" spans="1:10" s="8" customFormat="1" ht="15.75">
      <c r="A136" s="53"/>
      <c r="B136" s="53"/>
      <c r="C136" s="54"/>
      <c r="D136" s="54"/>
      <c r="E136" s="54"/>
      <c r="F136" s="54"/>
      <c r="G136" s="10"/>
      <c r="H136" s="10"/>
      <c r="I136" s="10"/>
      <c r="J136" s="10"/>
    </row>
    <row r="137" spans="1:10" s="8" customFormat="1" ht="15.75">
      <c r="A137" s="53"/>
      <c r="B137" s="53"/>
      <c r="C137" s="54"/>
      <c r="D137" s="54"/>
      <c r="E137" s="54"/>
      <c r="F137" s="54"/>
      <c r="G137" s="10"/>
      <c r="H137" s="10"/>
      <c r="I137" s="10"/>
      <c r="J137" s="10"/>
    </row>
    <row r="138" spans="1:10" s="8" customFormat="1" ht="15.75">
      <c r="A138" s="53"/>
      <c r="B138" s="53"/>
      <c r="C138" s="54"/>
      <c r="D138" s="54"/>
      <c r="E138" s="54"/>
      <c r="F138" s="54"/>
      <c r="G138" s="10"/>
      <c r="H138" s="10"/>
      <c r="I138" s="10"/>
      <c r="J138" s="10"/>
    </row>
    <row r="139" spans="1:10" s="8" customFormat="1" ht="15.75">
      <c r="A139" s="53"/>
      <c r="B139" s="53"/>
      <c r="C139" s="54"/>
      <c r="D139" s="54"/>
      <c r="E139" s="54"/>
      <c r="F139" s="54"/>
      <c r="G139" s="10"/>
      <c r="H139" s="10"/>
      <c r="I139" s="10"/>
      <c r="J139" s="10"/>
    </row>
    <row r="140" spans="1:10" s="8" customFormat="1" ht="15.75">
      <c r="A140" s="53"/>
      <c r="B140" s="53"/>
      <c r="C140" s="54"/>
      <c r="D140" s="54"/>
      <c r="E140" s="54"/>
      <c r="F140" s="54"/>
      <c r="G140" s="10"/>
      <c r="H140" s="10"/>
      <c r="I140" s="10"/>
      <c r="J140" s="10"/>
    </row>
    <row r="141" spans="1:10" s="8" customFormat="1" ht="15.75">
      <c r="A141" s="53"/>
      <c r="B141" s="53"/>
      <c r="C141" s="54"/>
      <c r="D141" s="54"/>
      <c r="E141" s="54"/>
      <c r="F141" s="54"/>
      <c r="G141" s="10"/>
      <c r="H141" s="10"/>
      <c r="I141" s="10"/>
      <c r="J141" s="10"/>
    </row>
    <row r="142" spans="1:10" s="8" customFormat="1" ht="15.75">
      <c r="A142" s="53"/>
      <c r="B142" s="53"/>
      <c r="C142" s="54"/>
      <c r="D142" s="54"/>
      <c r="E142" s="54"/>
      <c r="F142" s="54"/>
      <c r="G142" s="10"/>
      <c r="H142" s="10"/>
      <c r="I142" s="10"/>
      <c r="J142" s="10"/>
    </row>
    <row r="143" spans="1:10" s="8" customFormat="1" ht="15.75">
      <c r="A143" s="53"/>
      <c r="B143" s="53"/>
      <c r="C143" s="54"/>
      <c r="D143" s="54"/>
      <c r="E143" s="54"/>
      <c r="F143" s="54"/>
      <c r="G143" s="10"/>
      <c r="H143" s="10"/>
      <c r="I143" s="10"/>
      <c r="J143" s="10"/>
    </row>
    <row r="144" spans="1:10" s="8" customFormat="1" ht="15.75">
      <c r="A144" s="53"/>
      <c r="B144" s="53"/>
      <c r="C144" s="54"/>
      <c r="D144" s="54"/>
      <c r="E144" s="54"/>
      <c r="F144" s="54"/>
      <c r="G144" s="10"/>
      <c r="H144" s="10"/>
      <c r="I144" s="10"/>
      <c r="J144" s="10"/>
    </row>
    <row r="145" spans="1:10" s="8" customFormat="1" ht="15.75">
      <c r="A145" s="53"/>
      <c r="B145" s="53"/>
      <c r="C145" s="54"/>
      <c r="D145" s="54"/>
      <c r="E145" s="54"/>
      <c r="F145" s="54"/>
      <c r="G145" s="10"/>
      <c r="H145" s="10"/>
      <c r="I145" s="10"/>
      <c r="J145" s="10"/>
    </row>
    <row r="146" spans="1:10" s="8" customFormat="1" ht="15.75">
      <c r="A146" s="53"/>
      <c r="B146" s="53"/>
      <c r="C146" s="54"/>
      <c r="D146" s="54"/>
      <c r="E146" s="54"/>
      <c r="F146" s="54"/>
      <c r="G146" s="10"/>
      <c r="H146" s="10"/>
      <c r="I146" s="10"/>
      <c r="J146" s="10"/>
    </row>
    <row r="147" spans="1:10" s="8" customFormat="1" ht="15.75">
      <c r="A147" s="53"/>
      <c r="B147" s="53"/>
      <c r="C147" s="54"/>
      <c r="D147" s="54"/>
      <c r="E147" s="54"/>
      <c r="F147" s="54"/>
      <c r="G147" s="10"/>
      <c r="H147" s="10"/>
      <c r="I147" s="10"/>
      <c r="J147" s="10"/>
    </row>
    <row r="148" spans="1:10" s="8" customFormat="1" ht="15.75">
      <c r="A148" s="53"/>
      <c r="B148" s="53"/>
      <c r="C148" s="54"/>
      <c r="D148" s="54"/>
      <c r="E148" s="54"/>
      <c r="F148" s="54"/>
      <c r="G148" s="10"/>
      <c r="H148" s="10"/>
      <c r="I148" s="10"/>
      <c r="J148" s="10"/>
    </row>
    <row r="149" spans="1:10" s="8" customFormat="1" ht="15.75">
      <c r="A149" s="53"/>
      <c r="B149" s="53"/>
      <c r="C149" s="54"/>
      <c r="D149" s="54"/>
      <c r="E149" s="54"/>
      <c r="F149" s="54"/>
      <c r="G149" s="10"/>
      <c r="H149" s="10"/>
      <c r="I149" s="10"/>
      <c r="J149" s="10"/>
    </row>
    <row r="150" spans="1:10" s="8" customFormat="1" ht="15.75">
      <c r="A150" s="53"/>
      <c r="B150" s="53"/>
      <c r="C150" s="54"/>
      <c r="D150" s="54"/>
      <c r="E150" s="54"/>
      <c r="F150" s="54"/>
      <c r="G150" s="10"/>
      <c r="H150" s="10"/>
      <c r="I150" s="10"/>
      <c r="J150" s="10"/>
    </row>
    <row r="151" spans="1:10" s="8" customFormat="1" ht="15.75">
      <c r="A151" s="53"/>
      <c r="B151" s="53"/>
      <c r="C151" s="54"/>
      <c r="D151" s="54"/>
      <c r="E151" s="54"/>
      <c r="F151" s="54"/>
      <c r="G151" s="10"/>
      <c r="H151" s="10"/>
      <c r="I151" s="10"/>
      <c r="J151" s="10"/>
    </row>
    <row r="152" spans="1:10" s="8" customFormat="1" ht="15.75">
      <c r="A152" s="53"/>
      <c r="B152" s="53"/>
      <c r="C152" s="54"/>
      <c r="D152" s="54"/>
      <c r="E152" s="54"/>
      <c r="F152" s="54"/>
      <c r="G152" s="10"/>
      <c r="H152" s="10"/>
      <c r="I152" s="10"/>
      <c r="J152" s="10"/>
    </row>
    <row r="153" spans="1:10" s="8" customFormat="1" ht="15.75">
      <c r="A153" s="53"/>
      <c r="B153" s="53"/>
      <c r="C153" s="54"/>
      <c r="D153" s="54"/>
      <c r="E153" s="54"/>
      <c r="F153" s="54"/>
      <c r="G153" s="10"/>
      <c r="H153" s="10"/>
      <c r="I153" s="10"/>
      <c r="J153" s="10"/>
    </row>
    <row r="154" spans="1:10" s="8" customFormat="1" ht="15.75">
      <c r="A154" s="53"/>
      <c r="B154" s="53"/>
      <c r="C154" s="54"/>
      <c r="D154" s="54"/>
      <c r="E154" s="54"/>
      <c r="F154" s="54"/>
      <c r="G154" s="10"/>
      <c r="H154" s="10"/>
      <c r="I154" s="10"/>
      <c r="J154" s="10"/>
    </row>
    <row r="155" spans="1:10" s="8" customFormat="1" ht="15.75">
      <c r="A155" s="53"/>
      <c r="B155" s="53"/>
      <c r="C155" s="54"/>
      <c r="D155" s="54"/>
      <c r="E155" s="54"/>
      <c r="F155" s="54"/>
      <c r="G155" s="10"/>
      <c r="H155" s="10"/>
      <c r="I155" s="10"/>
      <c r="J155" s="10"/>
    </row>
    <row r="156" spans="1:10" s="8" customFormat="1" ht="15.75">
      <c r="A156" s="53"/>
      <c r="B156" s="53"/>
      <c r="C156" s="54"/>
      <c r="D156" s="54"/>
      <c r="E156" s="54"/>
      <c r="F156" s="54"/>
      <c r="G156" s="10"/>
      <c r="H156" s="10"/>
      <c r="I156" s="10"/>
      <c r="J156" s="10"/>
    </row>
    <row r="157" spans="1:10" s="8" customFormat="1" ht="15.75">
      <c r="A157" s="53"/>
      <c r="B157" s="53"/>
      <c r="C157" s="54"/>
      <c r="D157" s="54"/>
      <c r="E157" s="54"/>
      <c r="F157" s="54"/>
      <c r="G157" s="10"/>
      <c r="H157" s="10"/>
      <c r="I157" s="10"/>
      <c r="J157" s="10"/>
    </row>
    <row r="158" spans="1:10" s="8" customFormat="1" ht="15.75">
      <c r="A158" s="53"/>
      <c r="B158" s="53"/>
      <c r="C158" s="54"/>
      <c r="D158" s="54"/>
      <c r="E158" s="54"/>
      <c r="F158" s="54"/>
      <c r="G158" s="10"/>
      <c r="H158" s="10"/>
      <c r="I158" s="10"/>
      <c r="J158" s="10"/>
    </row>
    <row r="159" spans="1:10" s="8" customFormat="1" ht="15.75">
      <c r="A159" s="53"/>
      <c r="B159" s="53"/>
      <c r="C159" s="54"/>
      <c r="D159" s="54"/>
      <c r="E159" s="54"/>
      <c r="F159" s="54"/>
      <c r="G159" s="10"/>
      <c r="H159" s="10"/>
      <c r="I159" s="10"/>
      <c r="J159" s="10"/>
    </row>
    <row r="160" spans="1:10" s="8" customFormat="1" ht="15.75">
      <c r="A160" s="53"/>
      <c r="B160" s="53"/>
      <c r="C160" s="54"/>
      <c r="D160" s="54"/>
      <c r="E160" s="54"/>
      <c r="F160" s="54"/>
      <c r="G160" s="10"/>
      <c r="H160" s="10"/>
      <c r="I160" s="10"/>
      <c r="J160" s="10"/>
    </row>
    <row r="161" spans="1:10" s="8" customFormat="1" ht="15.75">
      <c r="A161" s="53"/>
      <c r="B161" s="53"/>
      <c r="C161" s="54"/>
      <c r="D161" s="54"/>
      <c r="E161" s="54"/>
      <c r="F161" s="54"/>
      <c r="G161" s="10"/>
      <c r="H161" s="10"/>
      <c r="I161" s="10"/>
      <c r="J161" s="10"/>
    </row>
    <row r="162" spans="1:10" s="8" customFormat="1" ht="15.75">
      <c r="A162" s="53"/>
      <c r="B162" s="53"/>
      <c r="C162" s="54"/>
      <c r="D162" s="54"/>
      <c r="E162" s="54"/>
      <c r="F162" s="54"/>
      <c r="G162" s="10"/>
      <c r="H162" s="10"/>
      <c r="I162" s="10"/>
      <c r="J162" s="10"/>
    </row>
    <row r="163" spans="1:10" s="8" customFormat="1" ht="15.75">
      <c r="A163" s="53"/>
      <c r="B163" s="53"/>
      <c r="C163" s="54"/>
      <c r="D163" s="54"/>
      <c r="E163" s="54"/>
      <c r="F163" s="54"/>
      <c r="G163" s="10"/>
      <c r="H163" s="10"/>
      <c r="I163" s="10"/>
      <c r="J163" s="10"/>
    </row>
    <row r="164" spans="1:10" s="8" customFormat="1" ht="15.75">
      <c r="A164" s="53"/>
      <c r="B164" s="53"/>
      <c r="C164" s="54"/>
      <c r="D164" s="54"/>
      <c r="E164" s="54"/>
      <c r="F164" s="54"/>
      <c r="G164" s="10"/>
      <c r="H164" s="10"/>
      <c r="I164" s="10"/>
      <c r="J164" s="10"/>
    </row>
    <row r="165" spans="1:10" s="8" customFormat="1" ht="15.75">
      <c r="A165" s="53"/>
      <c r="B165" s="53"/>
      <c r="C165" s="54"/>
      <c r="D165" s="54"/>
      <c r="E165" s="54"/>
      <c r="F165" s="54"/>
      <c r="G165" s="10"/>
      <c r="H165" s="10"/>
      <c r="I165" s="10"/>
      <c r="J165" s="10"/>
    </row>
    <row r="166" spans="1:10" s="8" customFormat="1" ht="15.75">
      <c r="A166" s="53"/>
      <c r="B166" s="53"/>
      <c r="C166" s="54"/>
      <c r="D166" s="54"/>
      <c r="E166" s="54"/>
      <c r="F166" s="54"/>
      <c r="G166" s="10"/>
      <c r="H166" s="10"/>
      <c r="I166" s="10"/>
      <c r="J166" s="10"/>
    </row>
    <row r="167" spans="1:10" s="8" customFormat="1" ht="15.75">
      <c r="A167" s="53"/>
      <c r="B167" s="53"/>
      <c r="C167" s="54"/>
      <c r="D167" s="54"/>
      <c r="E167" s="54"/>
      <c r="F167" s="54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9:I15 I17:I22 I24:I33 I36:I42 I6:I7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36:H42 H6:H7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9:J15 J17:J22 J24:J33 J36:J42 J6:J7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23 H8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23 I8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23 J8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16 G8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2011-11-10T09:07:49Z</dcterms:created>
  <dcterms:modified xsi:type="dcterms:W3CDTF">2011-11-10T09:08:44Z</dcterms:modified>
  <cp:category/>
  <cp:version/>
  <cp:contentType/>
  <cp:contentStatus/>
</cp:coreProperties>
</file>