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<sst xmlns="http://schemas.openxmlformats.org/spreadsheetml/2006/main" count="94" uniqueCount="78">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</sst>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7477,53</v>
          </cell>
          <cell r="S93">
            <v>7505.17</v>
          </cell>
        </row>
        <row r="105">
          <cell r="K105" t="str">
            <v>399,72</v>
          </cell>
          <cell r="S105">
            <v>392.82000000000005</v>
          </cell>
        </row>
        <row r="141">
          <cell r="K141" t="str">
            <v>871,36</v>
          </cell>
          <cell r="S141">
            <v>889.26</v>
          </cell>
        </row>
        <row r="169">
          <cell r="K169" t="str">
            <v>4136,07</v>
          </cell>
          <cell r="S169">
            <v>4162.66</v>
          </cell>
        </row>
      </sheetData>
      <sheetData sheetId="2">
        <row r="33">
          <cell r="I33" t="str">
            <v>6931,57</v>
          </cell>
          <cell r="L33">
            <v>6949.57</v>
          </cell>
        </row>
        <row r="110">
          <cell r="I110" t="str">
            <v>5764,44</v>
          </cell>
          <cell r="L110">
            <v>5776.599999999999</v>
          </cell>
        </row>
        <row r="167">
          <cell r="I167" t="str">
            <v>3416,52</v>
          </cell>
          <cell r="L167">
            <v>3432.56</v>
          </cell>
        </row>
      </sheetData>
      <sheetData sheetId="3">
        <row r="2">
          <cell r="G2" t="str">
            <v>13057,46</v>
          </cell>
          <cell r="H2">
            <v>13172.721311475409</v>
          </cell>
        </row>
        <row r="5">
          <cell r="G5" t="str">
            <v>9070,76</v>
          </cell>
          <cell r="H5">
            <v>9178.144288171608</v>
          </cell>
        </row>
        <row r="6">
          <cell r="G6" t="str">
            <v>1436,64</v>
          </cell>
          <cell r="H6">
            <v>1442.989152269988</v>
          </cell>
        </row>
        <row r="8">
          <cell r="G8" t="str">
            <v>1450,8</v>
          </cell>
          <cell r="H8">
            <v>1453.5035165407658</v>
          </cell>
        </row>
        <row r="10">
          <cell r="G10" t="str">
            <v>1402,08</v>
          </cell>
          <cell r="H10">
            <v>1413.4868387890274</v>
          </cell>
        </row>
        <row r="15">
          <cell r="G15" t="str">
            <v>1894</v>
          </cell>
          <cell r="H15">
            <v>1904.493760621022</v>
          </cell>
        </row>
        <row r="16">
          <cell r="G16" t="str">
            <v>1671,16</v>
          </cell>
          <cell r="H16">
            <v>1672.7993433564893</v>
          </cell>
        </row>
        <row r="17">
          <cell r="G17" t="str">
            <v>16383</v>
          </cell>
          <cell r="H17">
            <v>16474.930110013876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41138</v>
          </cell>
          <cell r="L3" t="str">
            <v>507,9</v>
          </cell>
        </row>
        <row r="4">
          <cell r="D4">
            <v>41131</v>
          </cell>
          <cell r="L4" t="str">
            <v>510</v>
          </cell>
        </row>
      </sheetData>
      <sheetData sheetId="5">
        <row r="8">
          <cell r="C8">
            <v>6.54</v>
          </cell>
          <cell r="D8">
            <v>6.54</v>
          </cell>
          <cell r="E8">
            <v>7.43</v>
          </cell>
          <cell r="F8">
            <v>7.43</v>
          </cell>
        </row>
      </sheetData>
      <sheetData sheetId="6">
        <row r="7">
          <cell r="L7">
            <v>31.8056</v>
          </cell>
          <cell r="Q7">
            <v>31.683</v>
          </cell>
        </row>
        <row r="9">
          <cell r="L9">
            <v>39.6202</v>
          </cell>
          <cell r="Q9">
            <v>39.7527</v>
          </cell>
        </row>
      </sheetData>
      <sheetData sheetId="7">
        <row r="81">
          <cell r="K81" t="str">
            <v>95,730</v>
          </cell>
          <cell r="N81">
            <v>96.27000000000001</v>
          </cell>
        </row>
        <row r="88">
          <cell r="K88" t="str">
            <v>819,250</v>
          </cell>
          <cell r="N88">
            <v>814.75</v>
          </cell>
        </row>
        <row r="89">
          <cell r="K89" t="str">
            <v>76,080</v>
          </cell>
          <cell r="N89">
            <v>76.8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3">
          <cell r="B33">
            <v>101.3</v>
          </cell>
        </row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</sheetData>
      <sheetData sheetId="11">
        <row r="5">
          <cell r="AY5">
            <v>659.6</v>
          </cell>
          <cell r="AZ5">
            <v>694.9</v>
          </cell>
          <cell r="BA5">
            <v>479.1</v>
          </cell>
          <cell r="BB5">
            <v>521.9</v>
          </cell>
        </row>
      </sheetData>
      <sheetData sheetId="12">
        <row r="5">
          <cell r="C5">
            <v>7662.58</v>
          </cell>
          <cell r="G5">
            <v>58511.55</v>
          </cell>
          <cell r="K5">
            <v>17793.5832</v>
          </cell>
        </row>
        <row r="10">
          <cell r="C10">
            <v>7699.68</v>
          </cell>
          <cell r="G10">
            <v>59380.76</v>
          </cell>
          <cell r="K10">
            <v>17850.22</v>
          </cell>
        </row>
        <row r="21">
          <cell r="G21">
            <v>884.2769</v>
          </cell>
        </row>
        <row r="23">
          <cell r="C23">
            <v>114.7644</v>
          </cell>
          <cell r="J23">
            <v>19.35</v>
          </cell>
        </row>
        <row r="26">
          <cell r="G26">
            <v>874.4</v>
          </cell>
        </row>
        <row r="28">
          <cell r="C28">
            <v>115.01</v>
          </cell>
          <cell r="J28">
            <v>19.94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2" sqref="G62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41145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41144</v>
      </c>
      <c r="F4" s="14">
        <f>I1</f>
        <v>41145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1453.5035165407658</v>
      </c>
      <c r="F6" s="19" t="str">
        <f>'[1]инд-обновл'!G8</f>
        <v>1450,8</v>
      </c>
      <c r="G6" s="21">
        <f>IF(ISERROR(F6/E6-1),"н/д",F6/E6-1)</f>
        <v>-0.0018599999999999728</v>
      </c>
      <c r="H6" s="21">
        <f>IF(ISERROR(F6/D6-1),"н/д",F6/D6-1)</f>
        <v>0.027589579567445677</v>
      </c>
      <c r="I6" s="21">
        <f>IF(ISERROR(F6/C6-1),"н/д",F6/C6-1)</f>
        <v>0.014408427876823504</v>
      </c>
      <c r="J6" s="21">
        <f>IF(ISERROR(F6/B6-1),"н/д",F6/B6-1)</f>
        <v>-0.1803389830508475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1442.989152269988</v>
      </c>
      <c r="F7" s="19" t="str">
        <f>'[1]инд-обновл'!G6</f>
        <v>1436,64</v>
      </c>
      <c r="G7" s="21">
        <f>IF(ISERROR(F7/E7-1),"н/д",F7/E7-1)</f>
        <v>-0.0043999999999999595</v>
      </c>
      <c r="H7" s="21">
        <f>IF(ISERROR(F7/D7-1),"н/д",F7/D7-1)</f>
        <v>0.0449050840061096</v>
      </c>
      <c r="I7" s="21">
        <f>IF(ISERROR(F7/C7-1),"н/д",F7/C7-1)</f>
        <v>-0.008090027388255927</v>
      </c>
      <c r="J7" s="21">
        <f>IF(ISERROR(F7/B7-1),"н/д",F7/B7-1)</f>
        <v>-0.13870503597122297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13172.721311475409</v>
      </c>
      <c r="F9" s="26" t="str">
        <f>'[1]инд-обновл'!G2</f>
        <v>13057,46</v>
      </c>
      <c r="G9" s="21">
        <f aca="true" t="shared" si="0" ref="G9:G15">IF(ISERROR(F9/E9-1),"н/д",F9/E9-1)</f>
        <v>-0.008749999999999925</v>
      </c>
      <c r="H9" s="21">
        <f>IF(ISERROR(F9/D9-1),"н/д",F9/D9-1)</f>
        <v>0.0037517319787281345</v>
      </c>
      <c r="I9" s="21">
        <f>IF(ISERROR(F9/C9-1),"н/д",F9/C9-1)</f>
        <v>0.056434258341005794</v>
      </c>
      <c r="J9" s="21">
        <f aca="true" t="shared" si="1" ref="J9:J15">IF(ISERROR(F9/B9-1),"н/д",F9/B9-1)</f>
        <v>0.1184119914346895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0.06187563428997489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1413.4868387890274</v>
      </c>
      <c r="F11" s="25" t="str">
        <f>'[1]инд-обновл'!G10</f>
        <v>1402,08</v>
      </c>
      <c r="G11" s="21">
        <f t="shared" si="0"/>
        <v>-0.008070000000000022</v>
      </c>
      <c r="H11" s="21">
        <f>IF(ISERROR(F11/D11-1),"н/д",F11/D11-1)</f>
        <v>0.016500863798970533</v>
      </c>
      <c r="I11" s="21">
        <f t="shared" si="3"/>
        <v>0.0972504886390253</v>
      </c>
      <c r="J11" s="21">
        <f t="shared" si="1"/>
        <v>0.10226415094339614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3432.56</v>
      </c>
      <c r="F12" s="25" t="str">
        <f>'[1]евр-индексы'!I167</f>
        <v>3416,52</v>
      </c>
      <c r="G12" s="21">
        <f t="shared" si="0"/>
        <v>-0.004672897196261627</v>
      </c>
      <c r="H12" s="21">
        <f t="shared" si="2"/>
        <v>0.028588976264165122</v>
      </c>
      <c r="I12" s="21">
        <f t="shared" si="3"/>
        <v>0.08897926919448196</v>
      </c>
      <c r="J12" s="21">
        <f t="shared" si="1"/>
        <v>-0.10138874276696475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6949.57</v>
      </c>
      <c r="F13" s="26" t="str">
        <f>'[1]евр-индексы'!I33</f>
        <v>6931,57</v>
      </c>
      <c r="G13" s="21">
        <f t="shared" si="0"/>
        <v>-0.002590088307621863</v>
      </c>
      <c r="H13" s="21">
        <f t="shared" si="2"/>
        <v>0.026221193107961227</v>
      </c>
      <c r="I13" s="21">
        <f t="shared" si="3"/>
        <v>0.14421616660503944</v>
      </c>
      <c r="J13" s="21">
        <f t="shared" si="1"/>
        <v>-0.01957991513437063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5776.599999999999</v>
      </c>
      <c r="F14" s="25" t="str">
        <f>'[1]евр-индексы'!I110</f>
        <v>5764,44</v>
      </c>
      <c r="G14" s="21">
        <f t="shared" si="0"/>
        <v>-0.0021050444898382814</v>
      </c>
      <c r="H14" s="21">
        <f t="shared" si="2"/>
        <v>0.009035817687236714</v>
      </c>
      <c r="I14" s="21">
        <f t="shared" si="3"/>
        <v>0.02031265487602818</v>
      </c>
      <c r="J14" s="21">
        <f t="shared" si="1"/>
        <v>-0.03216252518468776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9178.144288171608</v>
      </c>
      <c r="F15" s="25" t="str">
        <f>'[1]инд-обновл'!G5</f>
        <v>9070,76</v>
      </c>
      <c r="G15" s="21">
        <f t="shared" si="0"/>
        <v>-0.011700000000000044</v>
      </c>
      <c r="H15" s="21">
        <f t="shared" si="2"/>
        <v>0.04963062083534586</v>
      </c>
      <c r="I15" s="21">
        <f t="shared" si="3"/>
        <v>0.08109092903804926</v>
      </c>
      <c r="J15" s="21">
        <f t="shared" si="1"/>
        <v>-0.1394782278721184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7505.17</v>
      </c>
      <c r="F17" s="25" t="str">
        <f>'[1]азия-индексы'!K93</f>
        <v>7477,53</v>
      </c>
      <c r="G17" s="21">
        <f aca="true" t="shared" si="4" ref="G17:G22">IF(ISERROR(F17/E17-1),"н/д",F17/E17-1)</f>
        <v>-0.0036827946602142614</v>
      </c>
      <c r="H17" s="21">
        <f aca="true" t="shared" si="5" ref="H17:H22">IF(ISERROR(F17/D17-1),"н/д",F17/D17-1)</f>
        <v>0.028476760163345327</v>
      </c>
      <c r="I17" s="21">
        <f aca="true" t="shared" si="6" ref="I17:I22">IF(ISERROR(F17/C17-1),"н/д",F17/C17-1)</f>
        <v>0.054206658921985396</v>
      </c>
      <c r="J17" s="21">
        <f aca="true" t="shared" si="7" ref="J17:J22">IF(ISERROR(F17/B17-1),"н/д",F17/B17-1)</f>
        <v>-0.15201519618961223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392.82000000000005</v>
      </c>
      <c r="F18" s="25" t="str">
        <f>'[1]азия-индексы'!K105</f>
        <v>399,72</v>
      </c>
      <c r="G18" s="21">
        <f t="shared" si="4"/>
        <v>0.017565297082633213</v>
      </c>
      <c r="H18" s="21">
        <f t="shared" si="5"/>
        <v>-0.03109926069567326</v>
      </c>
      <c r="I18" s="21">
        <f>IF(ISERROR(F18/C18-1),"н/д",F18/C18-1)</f>
        <v>0.17800306495343632</v>
      </c>
      <c r="J18" s="21">
        <f t="shared" si="7"/>
        <v>-0.16898128898128895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17850.22</v>
      </c>
      <c r="F19" s="25">
        <f>'[1]проблемные показатели'!K5</f>
        <v>17793.5832</v>
      </c>
      <c r="G19" s="21">
        <f t="shared" si="4"/>
        <v>-0.0031728908663311017</v>
      </c>
      <c r="H19" s="21">
        <f t="shared" si="5"/>
        <v>0.031070950515083906</v>
      </c>
      <c r="I19" s="21">
        <f t="shared" si="6"/>
        <v>0.12512793144614642</v>
      </c>
      <c r="J19" s="21">
        <f t="shared" si="7"/>
        <v>-0.0711386830678511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4162.66</v>
      </c>
      <c r="F20" s="25" t="str">
        <f>'[1]азия-индексы'!K169</f>
        <v>4136,07</v>
      </c>
      <c r="G20" s="21">
        <f t="shared" si="4"/>
        <v>-0.006387742453142997</v>
      </c>
      <c r="H20" s="21">
        <f t="shared" si="5"/>
        <v>0.0013557779138935189</v>
      </c>
      <c r="I20" s="21">
        <f t="shared" si="6"/>
        <v>0.06351132790101488</v>
      </c>
      <c r="J20" s="21">
        <f>IF(ISERROR(F20/B20-1),"н/д",F20/B20-1)</f>
        <v>0.18886749065823505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889.26</v>
      </c>
      <c r="F21" s="25" t="str">
        <f>'[1]азия-индексы'!K141</f>
        <v>871,36</v>
      </c>
      <c r="G21" s="21">
        <f t="shared" si="4"/>
        <v>-0.02012909610237723</v>
      </c>
      <c r="H21" s="21">
        <f t="shared" si="5"/>
        <v>0.01003825199953634</v>
      </c>
      <c r="I21" s="21">
        <f t="shared" si="6"/>
        <v>0.027280658319775553</v>
      </c>
      <c r="J21" s="21">
        <f t="shared" si="7"/>
        <v>-0.3078951548848292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59380.76</v>
      </c>
      <c r="F22" s="25">
        <f>'[1]проблемные показатели'!G5</f>
        <v>58511.55</v>
      </c>
      <c r="G22" s="21">
        <f t="shared" si="4"/>
        <v>-0.014637906284796665</v>
      </c>
      <c r="H22" s="21">
        <f t="shared" si="5"/>
        <v>0.0430414790082545</v>
      </c>
      <c r="I22" s="21">
        <f t="shared" si="6"/>
        <v>-0.00151569008864616</v>
      </c>
      <c r="J22" s="21">
        <f t="shared" si="7"/>
        <v>-0.16563496762447116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115.01</v>
      </c>
      <c r="F24" s="31">
        <f>'[1]проблемные показатели'!C23</f>
        <v>114.7644</v>
      </c>
      <c r="G24" s="21">
        <f>IF(ISERROR(F24/E24-1),"н/д",F24/E24-1)</f>
        <v>-0.002135466481175685</v>
      </c>
      <c r="H24" s="21">
        <f aca="true" t="shared" si="8" ref="H24:H33">IF(ISERROR(F24/D24-1),"н/д",F24/D24-1)</f>
        <v>0.09623077657846979</v>
      </c>
      <c r="I24" s="21">
        <f aca="true" t="shared" si="9" ref="I24:I33">IF(ISERROR(F24/C24-1),"н/д",F24/C24-1)</f>
        <v>0.020581591818585876</v>
      </c>
      <c r="J24" s="21">
        <f>IF(ISERROR(F24/B24-1),"н/д",F24/B24-1)</f>
        <v>0.19921003134796234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96.27000000000001</v>
      </c>
      <c r="F25" s="31" t="str">
        <f>'[1]сырье'!K81</f>
        <v>95,730</v>
      </c>
      <c r="G25" s="21">
        <f aca="true" t="shared" si="10" ref="G25:G33">IF(ISERROR(F25/E25-1),"н/д",F25/E25-1)</f>
        <v>-0.005609224057338769</v>
      </c>
      <c r="H25" s="21">
        <f t="shared" si="8"/>
        <v>0.07670678213924198</v>
      </c>
      <c r="I25" s="21">
        <f t="shared" si="9"/>
        <v>-0.05507847201658267</v>
      </c>
      <c r="J25" s="21">
        <f aca="true" t="shared" si="11" ref="J25:J31">IF(ISERROR(F25/B25-1),"н/д",F25/B25-1)</f>
        <v>0.07260504201680673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1672.7993433564893</v>
      </c>
      <c r="F26" s="19" t="str">
        <f>'[1]инд-обновл'!G16</f>
        <v>1671,16</v>
      </c>
      <c r="G26" s="21">
        <f t="shared" si="10"/>
        <v>-0.0009799999999999809</v>
      </c>
      <c r="H26" s="21">
        <f t="shared" si="8"/>
        <v>0.039730582134576586</v>
      </c>
      <c r="I26" s="21">
        <f t="shared" si="9"/>
        <v>0.03921247175455522</v>
      </c>
      <c r="J26" s="21">
        <f t="shared" si="11"/>
        <v>0.21618513936394734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7699.68</v>
      </c>
      <c r="F27" s="19">
        <f>'[1]проблемные показатели'!C5</f>
        <v>7662.58</v>
      </c>
      <c r="G27" s="21">
        <f t="shared" si="10"/>
        <v>-0.004818382062631188</v>
      </c>
      <c r="H27" s="21">
        <f t="shared" si="8"/>
        <v>0.02982807930500586</v>
      </c>
      <c r="I27" s="21">
        <f t="shared" si="9"/>
        <v>0.017473015958606508</v>
      </c>
      <c r="J27" s="21">
        <f t="shared" si="11"/>
        <v>-0.18497064329475843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16474.930110013876</v>
      </c>
      <c r="F28" s="29" t="str">
        <f>'[1]инд-обновл'!G17</f>
        <v>16383</v>
      </c>
      <c r="G28" s="21">
        <f t="shared" si="10"/>
        <v>-0.005579999999999918</v>
      </c>
      <c r="H28" s="21">
        <f t="shared" si="8"/>
        <v>0.05357315799614648</v>
      </c>
      <c r="I28" s="21">
        <f t="shared" si="9"/>
        <v>-0.1422543610675039</v>
      </c>
      <c r="J28" s="21">
        <f t="shared" si="11"/>
        <v>-0.3138010471204189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1904.493760621022</v>
      </c>
      <c r="F29" s="29" t="str">
        <f>'[1]инд-обновл'!G15</f>
        <v>1894</v>
      </c>
      <c r="G29" s="21">
        <f t="shared" si="10"/>
        <v>-0.005510000000000015</v>
      </c>
      <c r="H29" s="21">
        <f t="shared" si="8"/>
        <v>0.017736567786353907</v>
      </c>
      <c r="I29" s="21">
        <f t="shared" si="9"/>
        <v>-0.10151924599434492</v>
      </c>
      <c r="J29" s="21">
        <f t="shared" si="11"/>
        <v>-0.2387459807073955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76.8</v>
      </c>
      <c r="F30" s="31" t="str">
        <f>'[1]сырье'!K89</f>
        <v>76,080</v>
      </c>
      <c r="G30" s="21">
        <f t="shared" si="10"/>
        <v>-0.009375000000000022</v>
      </c>
      <c r="H30" s="21">
        <f t="shared" si="8"/>
        <v>0.078231292517007</v>
      </c>
      <c r="I30" s="21">
        <f t="shared" si="9"/>
        <v>-0.21111571961841558</v>
      </c>
      <c r="J30" s="21">
        <f t="shared" si="11"/>
        <v>-0.4689005235602094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19.94</v>
      </c>
      <c r="F31" s="31">
        <f>'[1]проблемные показатели'!J23</f>
        <v>19.35</v>
      </c>
      <c r="G31" s="21">
        <f t="shared" si="10"/>
        <v>-0.02958876629889673</v>
      </c>
      <c r="H31" s="21">
        <f t="shared" si="8"/>
        <v>-0.14531802120141335</v>
      </c>
      <c r="I31" s="21">
        <f t="shared" si="9"/>
        <v>-0.16917131816230135</v>
      </c>
      <c r="J31" s="21">
        <f t="shared" si="11"/>
        <v>-0.3903591682419659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814.75</v>
      </c>
      <c r="F32" s="31" t="str">
        <f>'[1]сырье'!K88</f>
        <v>819,250</v>
      </c>
      <c r="G32" s="21">
        <f t="shared" si="10"/>
        <v>0.005523166615526209</v>
      </c>
      <c r="H32" s="21">
        <f t="shared" si="8"/>
        <v>0.023422860712055016</v>
      </c>
      <c r="I32" s="21">
        <f t="shared" si="9"/>
        <v>0.2565184049079754</v>
      </c>
      <c r="J32" s="21">
        <f>IF(ISERROR(F32/B32-1),"н/д",F32/B32-1)</f>
        <v>0.34967051070840194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874.4</v>
      </c>
      <c r="F33" s="31">
        <f>'[1]проблемные показатели'!G21</f>
        <v>884.2769</v>
      </c>
      <c r="G33" s="21">
        <f t="shared" si="10"/>
        <v>0.01129563129002742</v>
      </c>
      <c r="H33" s="21">
        <f t="shared" si="8"/>
        <v>0.005545712986126938</v>
      </c>
      <c r="I33" s="21">
        <f t="shared" si="9"/>
        <v>0.26687234957020056</v>
      </c>
      <c r="J33" s="21">
        <f>IF(ISERROR(F33/B33-1),"н/д",F33/B33-1)</f>
        <v>0.15553691311265805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41144</v>
      </c>
      <c r="F35" s="36">
        <f>I1</f>
        <v>41145</v>
      </c>
      <c r="G35" s="37"/>
      <c r="H35" s="38"/>
      <c r="I35" s="37"/>
      <c r="J35" s="39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694.9</v>
      </c>
      <c r="F37" s="19">
        <f>'[1]ост. ср-тв на кс'!AY5</f>
        <v>659.6</v>
      </c>
      <c r="G37" s="21">
        <f t="shared" si="12"/>
        <v>-0.05079867606849897</v>
      </c>
      <c r="H37" s="21">
        <f aca="true" t="shared" si="13" ref="H37:H42">IF(ISERROR(F37/D37-1),"н/д",F37/D37-1)</f>
        <v>-0.08325225851285611</v>
      </c>
      <c r="I37" s="21">
        <f aca="true" t="shared" si="14" ref="I37:I42">IF(ISERROR(F37/C37-1),"н/д",F37/C37-1)</f>
        <v>-0.32789891991033215</v>
      </c>
      <c r="J37" s="21">
        <f aca="true" t="shared" si="15" ref="J37:J42">IF(ISERROR(F37/B37-1),"н/д",F37/B37-1)</f>
        <v>-0.3226535222838365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521.9</v>
      </c>
      <c r="F38" s="19">
        <f>'[1]ост. ср-тв на кс'!BA5</f>
        <v>479.1</v>
      </c>
      <c r="G38" s="21">
        <f t="shared" si="12"/>
        <v>-0.08200804751868163</v>
      </c>
      <c r="H38" s="21">
        <f t="shared" si="13"/>
        <v>-0.06789883268482488</v>
      </c>
      <c r="I38" s="21">
        <f t="shared" si="14"/>
        <v>-0.3486063902107409</v>
      </c>
      <c r="J38" s="21">
        <f t="shared" si="15"/>
        <v>-0.24988257397839364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6.54</v>
      </c>
      <c r="F39" s="29">
        <f>'[1]mibid-mibor'!D8</f>
        <v>6.54</v>
      </c>
      <c r="G39" s="21">
        <f t="shared" si="12"/>
        <v>0</v>
      </c>
      <c r="H39" s="21">
        <f t="shared" si="13"/>
        <v>-0.020958083832335328</v>
      </c>
      <c r="I39" s="21">
        <f t="shared" si="14"/>
        <v>0.02992125984251981</v>
      </c>
      <c r="J39" s="21">
        <f t="shared" si="15"/>
        <v>-0.06571428571428573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-0.009333333333333416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31.8056</v>
      </c>
      <c r="F41" s="29">
        <f>'[1]МакроDelay'!Q7</f>
        <v>31.683</v>
      </c>
      <c r="G41" s="21">
        <f t="shared" si="12"/>
        <v>-0.00385466710264859</v>
      </c>
      <c r="H41" s="21">
        <f>IF(ISERROR(F41/D41-1),"н/д",F41/D41-1)</f>
        <v>-0.01963456860538615</v>
      </c>
      <c r="I41" s="21">
        <f t="shared" si="14"/>
        <v>-0.015938220871022257</v>
      </c>
      <c r="J41" s="21">
        <f t="shared" si="15"/>
        <v>0.03134765625000013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39.6202</v>
      </c>
      <c r="F42" s="29">
        <f>'[1]МакроDelay'!Q9</f>
        <v>39.7527</v>
      </c>
      <c r="G42" s="21">
        <f t="shared" si="12"/>
        <v>0.0033442536887748897</v>
      </c>
      <c r="H42" s="21">
        <f t="shared" si="13"/>
        <v>0.0005124737663984025</v>
      </c>
      <c r="I42" s="21">
        <f t="shared" si="14"/>
        <v>-0.04604092345022337</v>
      </c>
      <c r="J42" s="21">
        <f t="shared" si="15"/>
        <v>-0.0009374214626791666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41138</v>
      </c>
      <c r="E43" s="41">
        <f>'[1]ЗВР-cbr'!D4</f>
        <v>41131</v>
      </c>
      <c r="F43" s="41">
        <f>'[1]ЗВР-cbr'!D3</f>
        <v>41138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507,9</v>
      </c>
      <c r="E44" s="19" t="str">
        <f>'[1]ЗВР-cbr'!L4</f>
        <v>510</v>
      </c>
      <c r="F44" s="19" t="str">
        <f>'[1]ЗВР-cbr'!L3</f>
        <v>507,9</v>
      </c>
      <c r="G44" s="21">
        <f>IF(ISERROR(F44/E44-1),"н/д",F44/E44-1)</f>
        <v>-0.004117647058823559</v>
      </c>
      <c r="H44" s="21"/>
      <c r="I44" s="21">
        <f>IF(ISERROR(F44/C44-1),"н/д",F44/C44-1)</f>
        <v>0.01987951807228905</v>
      </c>
      <c r="J44" s="21">
        <f>IF(ISERROR(F44/B44-1),"н/д",F44/B44-1)</f>
        <v>0.16038382453735434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41134</v>
      </c>
      <c r="F45" s="41">
        <v>41141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4.6</v>
      </c>
      <c r="F46" s="20">
        <v>4.7</v>
      </c>
      <c r="G46" s="21">
        <f>IF(ISERROR(F46-E46),"н/д",F46-E46)/100</f>
        <v>0.0010000000000000052</v>
      </c>
      <c r="H46" s="21">
        <f>IF(ISERROR(F46-D46),"н/д",F46-D46)/100</f>
        <v>0.0020000000000000018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'[1]ПромПр-во'!B33</f>
        <v>101.3</v>
      </c>
      <c r="E49" s="19">
        <f>'[1]ПромПр-во'!B34</f>
        <v>103.7</v>
      </c>
      <c r="F49" s="19">
        <f>'[1]ПромПр-во'!B35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2012-08-24T09:08:22Z</dcterms:created>
  <dcterms:modified xsi:type="dcterms:W3CDTF">2012-08-24T09:10:51Z</dcterms:modified>
  <cp:category/>
  <cp:version/>
  <cp:contentType/>
  <cp:contentStatus/>
</cp:coreProperties>
</file>