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<sst xmlns="http://schemas.openxmlformats.org/spreadsheetml/2006/main" count="94" uniqueCount="78">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</sst>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7134,06</v>
          </cell>
          <cell r="S94">
            <v>7262.080000000001</v>
          </cell>
        </row>
        <row r="106">
          <cell r="K106" t="str">
            <v>391,70</v>
          </cell>
          <cell r="S106">
            <v>389.92</v>
          </cell>
        </row>
        <row r="142">
          <cell r="K142" t="str">
            <v>840,52</v>
          </cell>
          <cell r="S142">
            <v>858.04</v>
          </cell>
        </row>
        <row r="170">
          <cell r="K170" t="str">
            <v>4339,15</v>
          </cell>
          <cell r="S170">
            <v>4335.37</v>
          </cell>
        </row>
      </sheetData>
      <sheetData sheetId="2">
        <row r="34">
          <cell r="I34" t="str">
            <v>7171,93</v>
          </cell>
          <cell r="L34">
            <v>7200.2300000000005</v>
          </cell>
        </row>
        <row r="111">
          <cell r="I111" t="str">
            <v>5780,33</v>
          </cell>
          <cell r="L111">
            <v>5805.05</v>
          </cell>
        </row>
        <row r="168">
          <cell r="I168" t="str">
            <v>3396,52</v>
          </cell>
          <cell r="L168">
            <v>3411.53</v>
          </cell>
        </row>
      </sheetData>
      <sheetData sheetId="3">
        <row r="3">
          <cell r="D3">
            <v>41201</v>
          </cell>
          <cell r="L3" t="str">
            <v>529,4</v>
          </cell>
        </row>
        <row r="4">
          <cell r="D4">
            <v>41194</v>
          </cell>
          <cell r="L4" t="str">
            <v>526</v>
          </cell>
        </row>
        <row r="5">
          <cell r="D5">
            <v>41187</v>
          </cell>
          <cell r="L5" t="str">
            <v>528</v>
          </cell>
        </row>
      </sheetData>
      <sheetData sheetId="4">
        <row r="8">
          <cell r="C8">
            <v>6.69</v>
          </cell>
          <cell r="D8">
            <v>6.69</v>
          </cell>
          <cell r="E8">
            <v>7.55</v>
          </cell>
          <cell r="F8">
            <v>7.55</v>
          </cell>
        </row>
      </sheetData>
      <sheetData sheetId="5">
        <row r="7">
          <cell r="L7">
            <v>31.3039</v>
          </cell>
          <cell r="Q7">
            <v>31.2499</v>
          </cell>
        </row>
        <row r="9">
          <cell r="L9">
            <v>40.6544</v>
          </cell>
          <cell r="Q9">
            <v>40.6311</v>
          </cell>
        </row>
      </sheetData>
      <sheetData sheetId="6">
        <row r="82">
          <cell r="K82" t="str">
            <v>85,230</v>
          </cell>
          <cell r="N82">
            <v>86.05</v>
          </cell>
        </row>
        <row r="89">
          <cell r="K89" t="str">
            <v>739,000</v>
          </cell>
          <cell r="N89">
            <v>742</v>
          </cell>
        </row>
        <row r="90">
          <cell r="K90" t="str">
            <v>72,400</v>
          </cell>
          <cell r="N90">
            <v>72.73</v>
          </cell>
        </row>
      </sheetData>
      <sheetData sheetId="7">
        <row r="22">
          <cell r="P22">
            <v>41133</v>
          </cell>
          <cell r="Q22">
            <v>24573.5</v>
          </cell>
        </row>
        <row r="23">
          <cell r="P23">
            <v>41102</v>
          </cell>
          <cell r="Q23">
            <v>24564.3</v>
          </cell>
        </row>
        <row r="24">
          <cell r="P24">
            <v>41071</v>
          </cell>
          <cell r="Q24">
            <v>24679.2</v>
          </cell>
        </row>
      </sheetData>
      <sheetData sheetId="8">
        <row r="4">
          <cell r="J4" t="str">
            <v>1030,7</v>
          </cell>
        </row>
        <row r="5">
          <cell r="J5" t="str">
            <v>1106,2</v>
          </cell>
        </row>
        <row r="6">
          <cell r="J6" t="str">
            <v>1047,7</v>
          </cell>
        </row>
        <row r="28">
          <cell r="J28" t="str">
            <v>924,3</v>
          </cell>
        </row>
        <row r="29">
          <cell r="J29" t="str">
            <v>859,4</v>
          </cell>
        </row>
        <row r="30">
          <cell r="J30" t="str">
            <v>1012,5</v>
          </cell>
        </row>
      </sheetData>
      <sheetData sheetId="9">
        <row r="34">
          <cell r="B34">
            <v>101.9</v>
          </cell>
        </row>
        <row r="36">
          <cell r="B36">
            <v>103.1</v>
          </cell>
        </row>
        <row r="37">
          <cell r="B37">
            <v>103.4</v>
          </cell>
        </row>
        <row r="38">
          <cell r="B38">
            <v>102.1</v>
          </cell>
        </row>
      </sheetData>
      <sheetData sheetId="10">
        <row r="5">
          <cell r="P5">
            <v>643</v>
          </cell>
          <cell r="Q5">
            <v>657.1</v>
          </cell>
          <cell r="R5">
            <v>466.6</v>
          </cell>
          <cell r="S5">
            <v>481.5</v>
          </cell>
        </row>
      </sheetData>
      <sheetData sheetId="12">
        <row r="183">
          <cell r="C183">
            <v>107.8226</v>
          </cell>
        </row>
        <row r="188">
          <cell r="C188">
            <v>108.49</v>
          </cell>
        </row>
      </sheetData>
      <sheetData sheetId="13">
        <row r="183">
          <cell r="C183">
            <v>1704.51</v>
          </cell>
        </row>
        <row r="188">
          <cell r="C188">
            <v>1713</v>
          </cell>
        </row>
      </sheetData>
      <sheetData sheetId="14">
        <row r="183">
          <cell r="C183">
            <v>7789.78</v>
          </cell>
        </row>
        <row r="188">
          <cell r="C188">
            <v>7827.55</v>
          </cell>
        </row>
      </sheetData>
      <sheetData sheetId="15">
        <row r="183">
          <cell r="C183">
            <v>15975</v>
          </cell>
        </row>
        <row r="188">
          <cell r="C188">
            <v>16130</v>
          </cell>
        </row>
      </sheetData>
      <sheetData sheetId="16">
        <row r="183">
          <cell r="C183">
            <v>1926.78</v>
          </cell>
        </row>
        <row r="188">
          <cell r="C188">
            <v>1938</v>
          </cell>
        </row>
      </sheetData>
      <sheetData sheetId="17">
        <row r="183">
          <cell r="C183">
            <v>19.41</v>
          </cell>
        </row>
        <row r="188">
          <cell r="C188">
            <v>19.68</v>
          </cell>
        </row>
      </sheetData>
      <sheetData sheetId="18">
        <row r="183">
          <cell r="C183">
            <v>872.6</v>
          </cell>
        </row>
        <row r="188">
          <cell r="C188">
            <v>872.6</v>
          </cell>
        </row>
      </sheetData>
      <sheetData sheetId="19">
        <row r="183">
          <cell r="C183">
            <v>18617.3568</v>
          </cell>
        </row>
        <row r="188">
          <cell r="C188">
            <v>18758.63</v>
          </cell>
        </row>
      </sheetData>
      <sheetData sheetId="20">
        <row r="183">
          <cell r="C183">
            <v>57836.78</v>
          </cell>
        </row>
        <row r="188">
          <cell r="C188">
            <v>57160.74</v>
          </cell>
        </row>
      </sheetData>
      <sheetData sheetId="21">
        <row r="183">
          <cell r="C183">
            <v>8933.06</v>
          </cell>
        </row>
        <row r="188">
          <cell r="C188">
            <v>9055.2</v>
          </cell>
        </row>
      </sheetData>
      <sheetData sheetId="22">
        <row r="183">
          <cell r="C183">
            <v>1412.97</v>
          </cell>
        </row>
        <row r="188">
          <cell r="C188">
            <v>1408.75</v>
          </cell>
        </row>
      </sheetData>
      <sheetData sheetId="23">
        <row r="183">
          <cell r="C183">
            <v>2986.12</v>
          </cell>
        </row>
        <row r="188">
          <cell r="C188">
            <v>2981.7</v>
          </cell>
        </row>
      </sheetData>
      <sheetData sheetId="24">
        <row r="183">
          <cell r="C183">
            <v>13103.68</v>
          </cell>
        </row>
        <row r="188">
          <cell r="C188">
            <v>13077.34</v>
          </cell>
        </row>
      </sheetData>
      <sheetData sheetId="25">
        <row r="183">
          <cell r="C183">
            <v>1427.84</v>
          </cell>
        </row>
        <row r="188">
          <cell r="C188">
            <v>1446</v>
          </cell>
        </row>
      </sheetData>
      <sheetData sheetId="26">
        <row r="183">
          <cell r="C183">
            <v>1432.91</v>
          </cell>
        </row>
        <row r="188">
          <cell r="C188">
            <v>1456.91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2" sqref="E1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41208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41183</v>
      </c>
      <c r="E4" s="14">
        <f>IF(J4=2,F4-3,F4-1)</f>
        <v>41207</v>
      </c>
      <c r="F4" s="14">
        <f>I1</f>
        <v>41208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1490.214538971575</v>
      </c>
      <c r="E6" s="19">
        <f>'[1]РТС'!C188</f>
        <v>1456.91</v>
      </c>
      <c r="F6" s="19">
        <f>'[1]РТС'!C183</f>
        <v>1432.91</v>
      </c>
      <c r="G6" s="20">
        <f>IF(ISERROR(F6/E6-1),"н/д",F6/E6-1)</f>
        <v>-0.016473220720566117</v>
      </c>
      <c r="H6" s="20">
        <f>IF(ISERROR(F6/D6-1),"н/д",F6/D6-1)</f>
        <v>-0.03845388531178995</v>
      </c>
      <c r="I6" s="20">
        <f>IF(ISERROR(F6/C6-1),"н/д",F6/C6-1)</f>
        <v>0.0018996280596768056</v>
      </c>
      <c r="J6" s="20">
        <f>IF(ISERROR(F6/B6-1),"н/д",F6/B6-1)</f>
        <v>-0.1904463276836158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1513.7771984357767</v>
      </c>
      <c r="E7" s="19">
        <f>'[1]ММВБ'!C188</f>
        <v>1446</v>
      </c>
      <c r="F7" s="19">
        <f>'[1]ММВБ'!C183</f>
        <v>1427.84</v>
      </c>
      <c r="G7" s="20">
        <f>IF(ISERROR(F7/E7-1),"н/д",F7/E7-1)</f>
        <v>-0.012558782849239392</v>
      </c>
      <c r="H7" s="20">
        <f>IF(ISERROR(F7/D7-1),"н/д",F7/D7-1)</f>
        <v>-0.05677004418125586</v>
      </c>
      <c r="I7" s="20">
        <f>IF(ISERROR(F7/C7-1),"н/д",F7/C7-1)</f>
        <v>-0.014165876424189427</v>
      </c>
      <c r="J7" s="20">
        <f>IF(ISERROR(F7/B7-1),"н/д",F7/B7-1)</f>
        <v>-0.1439808153477219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13437.174388546431</v>
      </c>
      <c r="E9" s="19">
        <f>'[1]DJIA (США)'!C188</f>
        <v>13077.34</v>
      </c>
      <c r="F9" s="19">
        <f>'[1]DJIA (США)'!C183</f>
        <v>13103.68</v>
      </c>
      <c r="G9" s="20">
        <f aca="true" t="shared" si="0" ref="G9:G15">IF(ISERROR(F9/E9-1),"н/д",F9/E9-1)</f>
        <v>0.0020141710776044874</v>
      </c>
      <c r="H9" s="20">
        <f>IF(ISERROR(F9/D9-1),"н/д",F9/D9-1)</f>
        <v>-0.024818788452332208</v>
      </c>
      <c r="I9" s="20">
        <f>IF(ISERROR(F9/C9-1),"н/д",F9/C9-1)</f>
        <v>0.06017375985359119</v>
      </c>
      <c r="J9" s="20">
        <f aca="true" t="shared" si="1" ref="J9:J15">IF(ISERROR(F9/B9-1),"н/д",F9/B9-1)</f>
        <v>0.12237087794432555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3076.59</v>
      </c>
      <c r="E10" s="19">
        <f>'[1]NASDAQ Composite (США)'!C188</f>
        <v>2981.7</v>
      </c>
      <c r="F10" s="19">
        <f>'[1]NASDAQ Composite (США)'!C183</f>
        <v>2986.12</v>
      </c>
      <c r="G10" s="20">
        <f t="shared" si="0"/>
        <v>0.001482375825871074</v>
      </c>
      <c r="H10" s="20">
        <f aca="true" t="shared" si="2" ref="H10:H15">IF(ISERROR(F10/D10-1),"н/д",F10/D10-1)</f>
        <v>-0.02940593319226814</v>
      </c>
      <c r="I10" s="20">
        <f aca="true" t="shared" si="3" ref="I10:I15">IF(ISERROR(F10/C10-1),"н/д",F10/C10-1)</f>
        <v>0.11663769375616462</v>
      </c>
      <c r="J10" s="20">
        <f t="shared" si="1"/>
        <v>0.1047428782833888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1440.6722186206553</v>
      </c>
      <c r="E11" s="19">
        <f>'[1]S&amp;P500 (США)'!C188</f>
        <v>1408.75</v>
      </c>
      <c r="F11" s="19">
        <f>'[1]S&amp;P500 (США)'!C183</f>
        <v>1412.97</v>
      </c>
      <c r="G11" s="20">
        <f t="shared" si="0"/>
        <v>0.002995563442768523</v>
      </c>
      <c r="H11" s="20">
        <f>IF(ISERROR(F11/D11-1),"н/д",F11/D11-1)</f>
        <v>-0.019228675518695115</v>
      </c>
      <c r="I11" s="20">
        <f t="shared" si="3"/>
        <v>0.10577286811899733</v>
      </c>
      <c r="J11" s="20">
        <f t="shared" si="1"/>
        <v>0.11082547169811319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3434.98</v>
      </c>
      <c r="E12" s="19">
        <f>'[1]евр-индексы'!L168</f>
        <v>3411.53</v>
      </c>
      <c r="F12" s="19">
        <f>'[1]евр-индексы'!I168*1</f>
        <v>3396.52</v>
      </c>
      <c r="G12" s="20">
        <f t="shared" si="0"/>
        <v>-0.004399785433515269</v>
      </c>
      <c r="H12" s="20">
        <f t="shared" si="2"/>
        <v>-0.01119657174132016</v>
      </c>
      <c r="I12" s="20">
        <f t="shared" si="3"/>
        <v>0.08260448274982779</v>
      </c>
      <c r="J12" s="20">
        <f t="shared" si="1"/>
        <v>-0.10664913203577064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7326.73</v>
      </c>
      <c r="E13" s="19">
        <f>'[1]евр-индексы'!L34</f>
        <v>7200.2300000000005</v>
      </c>
      <c r="F13" s="19">
        <f>'[1]евр-индексы'!I34*1</f>
        <v>7171.93</v>
      </c>
      <c r="G13" s="20">
        <f t="shared" si="0"/>
        <v>-0.003930430000152807</v>
      </c>
      <c r="H13" s="20">
        <f t="shared" si="2"/>
        <v>-0.021128115817015125</v>
      </c>
      <c r="I13" s="20">
        <f t="shared" si="3"/>
        <v>0.1838931514447204</v>
      </c>
      <c r="J13" s="20">
        <f t="shared" si="1"/>
        <v>0.014417256011315382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5820.45</v>
      </c>
      <c r="E14" s="19">
        <f>'[1]евр-индексы'!L111</f>
        <v>5805.05</v>
      </c>
      <c r="F14" s="19">
        <f>'[1]евр-индексы'!I111*1</f>
        <v>5780.33</v>
      </c>
      <c r="G14" s="20">
        <f t="shared" si="0"/>
        <v>-0.004258361254425025</v>
      </c>
      <c r="H14" s="20">
        <f t="shared" si="2"/>
        <v>-0.006892937831267321</v>
      </c>
      <c r="I14" s="20">
        <f t="shared" si="3"/>
        <v>0.023125203551351614</v>
      </c>
      <c r="J14" s="20">
        <f t="shared" si="1"/>
        <v>-0.029494627266621887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8796.517856248936</v>
      </c>
      <c r="E15" s="19">
        <f>'[1]Япония'!C188</f>
        <v>9055.2</v>
      </c>
      <c r="F15" s="19">
        <f>'[1]Япония'!C183</f>
        <v>8933.06</v>
      </c>
      <c r="G15" s="20">
        <f t="shared" si="0"/>
        <v>-0.013488382365933527</v>
      </c>
      <c r="H15" s="20">
        <f t="shared" si="2"/>
        <v>0.015522294842392093</v>
      </c>
      <c r="I15" s="20">
        <f t="shared" si="3"/>
        <v>0.06467926993467299</v>
      </c>
      <c r="J15" s="20">
        <f t="shared" si="1"/>
        <v>-0.1525415046010815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7675.72</v>
      </c>
      <c r="E17" s="19">
        <f>'[1]азия-индексы'!S94*1</f>
        <v>7262.080000000001</v>
      </c>
      <c r="F17" s="19">
        <f>'[1]азия-индексы'!K94*1</f>
        <v>7134.06</v>
      </c>
      <c r="G17" s="20">
        <f aca="true" t="shared" si="4" ref="G17:G22">IF(ISERROR(F17/E17-1),"н/д",F17/E17-1)</f>
        <v>-0.01762855820921838</v>
      </c>
      <c r="H17" s="20">
        <f aca="true" t="shared" si="5" ref="H17:H22">IF(ISERROR(F17/D17-1),"н/д",F17/D17-1)</f>
        <v>-0.07056797277649518</v>
      </c>
      <c r="I17" s="20">
        <f aca="true" t="shared" si="6" ref="I17:I22">IF(ISERROR(F17/C17-1),"н/д",F17/C17-1)</f>
        <v>0.00578313388899554</v>
      </c>
      <c r="J17" s="20">
        <f aca="true" t="shared" si="7" ref="J17:J22">IF(ISERROR(F17/B17-1),"н/д",F17/B17-1)</f>
        <v>-0.19096620548877297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386.55</v>
      </c>
      <c r="E18" s="19">
        <f>'[1]азия-индексы'!S106</f>
        <v>389.92</v>
      </c>
      <c r="F18" s="19">
        <f>'[1]азия-индексы'!K106*1</f>
        <v>391.7</v>
      </c>
      <c r="G18" s="20">
        <f t="shared" si="4"/>
        <v>0.004565038982355274</v>
      </c>
      <c r="H18" s="20">
        <f t="shared" si="5"/>
        <v>0.013322985383520836</v>
      </c>
      <c r="I18" s="20">
        <f>IF(ISERROR(F18/C18-1),"н/д",F18/C18-1)</f>
        <v>0.15436755864670526</v>
      </c>
      <c r="J18" s="20">
        <f t="shared" si="7"/>
        <v>-0.18565488565488564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18762.74</v>
      </c>
      <c r="E19" s="19">
        <f>'[1]Индия'!C188</f>
        <v>18758.63</v>
      </c>
      <c r="F19" s="19">
        <f>'[1]Индия'!C183</f>
        <v>18617.3568</v>
      </c>
      <c r="G19" s="20">
        <f t="shared" si="4"/>
        <v>-0.007531104350370965</v>
      </c>
      <c r="H19" s="20">
        <f t="shared" si="5"/>
        <v>-0.007748505815248774</v>
      </c>
      <c r="I19" s="20">
        <f t="shared" si="6"/>
        <v>0.17721697254203694</v>
      </c>
      <c r="J19" s="20">
        <f t="shared" si="7"/>
        <v>-0.028136021807923628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4235.57</v>
      </c>
      <c r="E20" s="19">
        <f>'[1]азия-индексы'!S170</f>
        <v>4335.37</v>
      </c>
      <c r="F20" s="19">
        <f>'[1]азия-индексы'!K170*1</f>
        <v>4339.15</v>
      </c>
      <c r="G20" s="20">
        <f t="shared" si="4"/>
        <v>0.000871897900294405</v>
      </c>
      <c r="H20" s="20">
        <f t="shared" si="5"/>
        <v>0.024454795930654027</v>
      </c>
      <c r="I20" s="20">
        <f t="shared" si="6"/>
        <v>0.1157294674562297</v>
      </c>
      <c r="J20" s="20">
        <f>IF(ISERROR(F20/B20-1),"н/д",F20/B20-1)</f>
        <v>0.24724058637539503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19">
        <v>837.96</v>
      </c>
      <c r="E21" s="19">
        <f>'[1]азия-индексы'!S142</f>
        <v>858.04</v>
      </c>
      <c r="F21" s="19">
        <f>'[1]азия-индексы'!K142*1</f>
        <v>840.52</v>
      </c>
      <c r="G21" s="20">
        <f t="shared" si="4"/>
        <v>-0.02041862850216769</v>
      </c>
      <c r="H21" s="20">
        <f t="shared" si="5"/>
        <v>0.003055038426655221</v>
      </c>
      <c r="I21" s="20">
        <f t="shared" si="6"/>
        <v>-0.009077833580910633</v>
      </c>
      <c r="J21" s="20">
        <f t="shared" si="7"/>
        <v>-0.33239078633836383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59175.86</v>
      </c>
      <c r="E22" s="19">
        <f>'[1]Бразилия'!C188</f>
        <v>57160.74</v>
      </c>
      <c r="F22" s="19">
        <f>'[1]Бразилия'!C183</f>
        <v>57836.78</v>
      </c>
      <c r="G22" s="20">
        <f t="shared" si="4"/>
        <v>0.011826998740744</v>
      </c>
      <c r="H22" s="20">
        <f t="shared" si="5"/>
        <v>-0.02262882195543925</v>
      </c>
      <c r="I22" s="20">
        <f t="shared" si="6"/>
        <v>-0.013030463800825842</v>
      </c>
      <c r="J22" s="20">
        <f t="shared" si="7"/>
        <v>-0.17525707630038279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111.36</v>
      </c>
      <c r="E24" s="19">
        <f>'[1]нефть Brent'!C188</f>
        <v>108.49</v>
      </c>
      <c r="F24" s="29">
        <f>'[1]нефть Brent'!C183</f>
        <v>107.8226</v>
      </c>
      <c r="G24" s="20">
        <f>IF(ISERROR(F24/E24-1),"н/д",F24/E24-1)</f>
        <v>-0.006151719052447269</v>
      </c>
      <c r="H24" s="20">
        <f aca="true" t="shared" si="8" ref="H24:H33">IF(ISERROR(F24/D24-1),"н/д",F24/D24-1)</f>
        <v>-0.031765445402298864</v>
      </c>
      <c r="I24" s="20">
        <f aca="true" t="shared" si="9" ref="I24:I33">IF(ISERROR(F24/C24-1),"н/д",F24/C24-1)</f>
        <v>-0.04115073365940425</v>
      </c>
      <c r="J24" s="20">
        <f>IF(ISERROR(F24/B24-1),"н/д",F24/B24-1)</f>
        <v>0.126672936259143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92.47999999999999</v>
      </c>
      <c r="E25" s="19">
        <f>'[1]сырье'!N82</f>
        <v>86.05</v>
      </c>
      <c r="F25" s="29">
        <f>'[1]сырье'!K82*1</f>
        <v>85.23</v>
      </c>
      <c r="G25" s="20">
        <f aca="true" t="shared" si="10" ref="G25:G33">IF(ISERROR(F25/E25-1),"н/д",F25/E25-1)</f>
        <v>-0.009529343404997004</v>
      </c>
      <c r="H25" s="20">
        <f t="shared" si="8"/>
        <v>-0.07839532871972299</v>
      </c>
      <c r="I25" s="20">
        <f t="shared" si="9"/>
        <v>-0.1587207580692921</v>
      </c>
      <c r="J25" s="20">
        <f aca="true" t="shared" si="11" ref="J25:J31">IF(ISERROR(F25/B25-1),"н/д",F25/B25-1)</f>
        <v>-0.045042016806722596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1783.3039788647827</v>
      </c>
      <c r="E26" s="19">
        <f>'[1]Золото'!C188</f>
        <v>1713</v>
      </c>
      <c r="F26" s="19">
        <f>'[1]Золото'!C183</f>
        <v>1704.51</v>
      </c>
      <c r="G26" s="20">
        <f t="shared" si="10"/>
        <v>-0.004956217162872201</v>
      </c>
      <c r="H26" s="20">
        <f t="shared" si="8"/>
        <v>-0.04418426684324539</v>
      </c>
      <c r="I26" s="20">
        <f t="shared" si="9"/>
        <v>0.05995120169843493</v>
      </c>
      <c r="J26" s="20">
        <f t="shared" si="11"/>
        <v>0.24045557091914715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8345.64</v>
      </c>
      <c r="E27" s="19">
        <f>'[1]Медь'!C188</f>
        <v>7827.55</v>
      </c>
      <c r="F27" s="19">
        <f>'[1]Медь'!C183</f>
        <v>7789.78</v>
      </c>
      <c r="G27" s="20">
        <f t="shared" si="10"/>
        <v>-0.004825264610254898</v>
      </c>
      <c r="H27" s="20">
        <f t="shared" si="8"/>
        <v>-0.06660483797527805</v>
      </c>
      <c r="I27" s="20">
        <f t="shared" si="9"/>
        <v>0.03436322364713118</v>
      </c>
      <c r="J27" s="20">
        <f t="shared" si="11"/>
        <v>-0.17144103131381894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18729.91947959224</v>
      </c>
      <c r="E28" s="19">
        <f>'[1]Никель'!C188</f>
        <v>16130</v>
      </c>
      <c r="F28" s="19">
        <f>'[1]Никель'!C183</f>
        <v>15975</v>
      </c>
      <c r="G28" s="20">
        <f t="shared" si="10"/>
        <v>-0.009609423434593922</v>
      </c>
      <c r="H28" s="20">
        <f t="shared" si="8"/>
        <v>-0.14708656289707744</v>
      </c>
      <c r="I28" s="20">
        <f t="shared" si="9"/>
        <v>-0.1636155416012559</v>
      </c>
      <c r="J28" s="20">
        <f t="shared" si="11"/>
        <v>-0.330890052356021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2126.00977361125</v>
      </c>
      <c r="E29" s="19">
        <f>'[1]Алюминий'!C188</f>
        <v>1938</v>
      </c>
      <c r="F29" s="19">
        <f>'[1]Алюминий'!C183</f>
        <v>1926.78</v>
      </c>
      <c r="G29" s="20">
        <f t="shared" si="10"/>
        <v>-0.0057894736842105665</v>
      </c>
      <c r="H29" s="20">
        <f t="shared" si="8"/>
        <v>-0.09371065744106966</v>
      </c>
      <c r="I29" s="20">
        <f t="shared" si="9"/>
        <v>-0.08596898246936846</v>
      </c>
      <c r="J29" s="20">
        <f t="shared" si="11"/>
        <v>-0.2255707395498392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71.2</v>
      </c>
      <c r="E30" s="19">
        <f>'[1]сырье'!N90</f>
        <v>72.73</v>
      </c>
      <c r="F30" s="19">
        <f>'[1]сырье'!K90*1</f>
        <v>72.4</v>
      </c>
      <c r="G30" s="20">
        <f t="shared" si="10"/>
        <v>-0.004537329850130556</v>
      </c>
      <c r="H30" s="20">
        <f t="shared" si="8"/>
        <v>0.016853932584269593</v>
      </c>
      <c r="I30" s="20">
        <f t="shared" si="9"/>
        <v>-0.24927416009954373</v>
      </c>
      <c r="J30" s="20">
        <f t="shared" si="11"/>
        <v>-0.4945898778359511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20.42</v>
      </c>
      <c r="E31" s="19">
        <f>'[1]Сахар'!C188</f>
        <v>19.68</v>
      </c>
      <c r="F31" s="19">
        <f>'[1]Сахар'!C183</f>
        <v>19.41</v>
      </c>
      <c r="G31" s="20">
        <f t="shared" si="10"/>
        <v>-0.013719512195121908</v>
      </c>
      <c r="H31" s="20">
        <f t="shared" si="8"/>
        <v>-0.0494613124387856</v>
      </c>
      <c r="I31" s="20">
        <f t="shared" si="9"/>
        <v>-0.1665951051953628</v>
      </c>
      <c r="J31" s="20">
        <f t="shared" si="11"/>
        <v>-0.38846880907372394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756.75</v>
      </c>
      <c r="E32" s="19">
        <f>'[1]сырье'!N89</f>
        <v>742</v>
      </c>
      <c r="F32" s="29">
        <f>'[1]сырье'!K89*1</f>
        <v>739</v>
      </c>
      <c r="G32" s="20">
        <f t="shared" si="10"/>
        <v>-0.0040431266846361336</v>
      </c>
      <c r="H32" s="20">
        <f t="shared" si="8"/>
        <v>-0.02345556656755865</v>
      </c>
      <c r="I32" s="20">
        <f t="shared" si="9"/>
        <v>0.1334355828220859</v>
      </c>
      <c r="J32" s="20">
        <f>IF(ISERROR(F32/B32-1),"н/д",F32/B32-1)</f>
        <v>0.21746293245469528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884.2</v>
      </c>
      <c r="E33" s="19">
        <f>'[1]Пшеница'!C188</f>
        <v>872.6</v>
      </c>
      <c r="F33" s="19">
        <f>'[1]Пшеница'!C183</f>
        <v>872.6</v>
      </c>
      <c r="G33" s="20">
        <f t="shared" si="10"/>
        <v>0</v>
      </c>
      <c r="H33" s="20">
        <f t="shared" si="8"/>
        <v>-0.013119203800045276</v>
      </c>
      <c r="I33" s="20">
        <f t="shared" si="9"/>
        <v>0.25014326647564467</v>
      </c>
      <c r="J33" s="20">
        <f>IF(ISERROR(F33/B33-1),"н/д",F33/B33-1)</f>
        <v>0.14027801741977597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41183</v>
      </c>
      <c r="E35" s="14">
        <f>IF(J35=2,F35-3,F35-1)</f>
        <v>41207</v>
      </c>
      <c r="F35" s="33">
        <f>I1</f>
        <v>41208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748.9</v>
      </c>
      <c r="E37" s="19">
        <f>'[1]ост. ср-тв на кс'!Q5</f>
        <v>657.1</v>
      </c>
      <c r="F37" s="19">
        <f>'[1]ост. ср-тв на кс'!P5</f>
        <v>643</v>
      </c>
      <c r="G37" s="20">
        <f t="shared" si="12"/>
        <v>-0.021457921168771876</v>
      </c>
      <c r="H37" s="20">
        <f aca="true" t="shared" si="13" ref="H37:H42">IF(ISERROR(F37/D37-1),"н/д",F37/D37-1)</f>
        <v>-0.14140739751635734</v>
      </c>
      <c r="I37" s="20">
        <f aca="true" t="shared" si="14" ref="I37:I42">IF(ISERROR(F37/C37-1),"н/д",F37/C37-1)</f>
        <v>-0.3448135316894233</v>
      </c>
      <c r="J37" s="20">
        <f aca="true" t="shared" si="15" ref="J37:J42">IF(ISERROR(F37/B37-1),"н/д",F37/B37-1)</f>
        <v>-0.3397001437666872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537.9</v>
      </c>
      <c r="E38" s="19">
        <f>'[1]ост. ср-тв на кс'!S5</f>
        <v>481.5</v>
      </c>
      <c r="F38" s="19">
        <f>'[1]ост. ср-тв на кс'!R5</f>
        <v>466.6</v>
      </c>
      <c r="G38" s="20">
        <f t="shared" si="12"/>
        <v>-0.030944963655244018</v>
      </c>
      <c r="H38" s="20">
        <f t="shared" si="13"/>
        <v>-0.13255251905558652</v>
      </c>
      <c r="I38" s="20">
        <f t="shared" si="14"/>
        <v>-0.36560163154316794</v>
      </c>
      <c r="J38" s="20">
        <f t="shared" si="15"/>
        <v>-0.2694535775794583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6.69</v>
      </c>
      <c r="E39" s="28">
        <f>'[1]mibid-mibor'!C8</f>
        <v>6.69</v>
      </c>
      <c r="F39" s="28">
        <f>'[1]mibid-mibor'!D8</f>
        <v>6.69</v>
      </c>
      <c r="G39" s="20">
        <f t="shared" si="12"/>
        <v>0</v>
      </c>
      <c r="H39" s="20">
        <f t="shared" si="13"/>
        <v>0</v>
      </c>
      <c r="I39" s="20">
        <f t="shared" si="14"/>
        <v>0.053543307086614256</v>
      </c>
      <c r="J39" s="20">
        <f t="shared" si="15"/>
        <v>-0.04428571428571426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7.52</v>
      </c>
      <c r="E40" s="28">
        <f>'[1]mibid-mibor'!E8</f>
        <v>7.55</v>
      </c>
      <c r="F40" s="28">
        <f>'[1]mibid-mibor'!F8</f>
        <v>7.55</v>
      </c>
      <c r="G40" s="20">
        <f t="shared" si="12"/>
        <v>0</v>
      </c>
      <c r="H40" s="20">
        <f t="shared" si="13"/>
        <v>0.003989361702127603</v>
      </c>
      <c r="I40" s="20">
        <f t="shared" si="14"/>
        <v>0.021650879566982528</v>
      </c>
      <c r="J40" s="20">
        <f t="shared" si="15"/>
        <v>0.630669546436285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30.9169</v>
      </c>
      <c r="E41" s="28">
        <f>'[1]МакроDelay'!L7</f>
        <v>31.3039</v>
      </c>
      <c r="F41" s="28">
        <f>'[1]МакроDelay'!Q7</f>
        <v>31.2499</v>
      </c>
      <c r="G41" s="20">
        <f>IF(ISERROR(F41/E41-1),"н/д",F41/E41-1)</f>
        <v>-0.0017250246774362932</v>
      </c>
      <c r="H41" s="20">
        <f>IF(ISERROR(F41/D41-1),"н/д",F41/D41-1)</f>
        <v>0.010770808198752313</v>
      </c>
      <c r="I41" s="20">
        <f t="shared" si="14"/>
        <v>-0.029390140087660832</v>
      </c>
      <c r="J41" s="20">
        <f t="shared" si="15"/>
        <v>0.01724934895833341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39.9786</v>
      </c>
      <c r="E42" s="28">
        <f>'[1]МакроDelay'!L9</f>
        <v>40.6544</v>
      </c>
      <c r="F42" s="28">
        <f>'[1]МакроDelay'!Q9</f>
        <v>40.6311</v>
      </c>
      <c r="G42" s="20">
        <f t="shared" si="12"/>
        <v>-0.000573123696328004</v>
      </c>
      <c r="H42" s="20">
        <f t="shared" si="13"/>
        <v>0.01632123185904466</v>
      </c>
      <c r="I42" s="20">
        <f t="shared" si="14"/>
        <v>-0.024961659580314377</v>
      </c>
      <c r="J42" s="20">
        <f t="shared" si="15"/>
        <v>0.021138477004272627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41187</v>
      </c>
      <c r="E43" s="38">
        <f>'[1]ЗВР-cbr'!D4</f>
        <v>41194</v>
      </c>
      <c r="F43" s="38">
        <f>'[1]ЗВР-cbr'!D3</f>
        <v>41201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528</v>
      </c>
      <c r="E44" s="19" t="str">
        <f>'[1]ЗВР-cbr'!L4</f>
        <v>526</v>
      </c>
      <c r="F44" s="19" t="str">
        <f>'[1]ЗВР-cbr'!L3</f>
        <v>529,4</v>
      </c>
      <c r="G44" s="20">
        <f>IF(ISERROR(F44/E44-1),"н/д",F44/E44-1)</f>
        <v>0.006463878326996131</v>
      </c>
      <c r="H44" s="20"/>
      <c r="I44" s="20">
        <f>IF(ISERROR(F44/C44-1),"н/д",F44/C44-1)</f>
        <v>0.06305220883534135</v>
      </c>
      <c r="J44" s="20">
        <f>IF(ISERROR(F44/B44-1),"н/д",F44/B44-1)</f>
        <v>0.2095042266392506</v>
      </c>
      <c r="K44" s="13"/>
    </row>
    <row r="45" spans="1:11" ht="18.75">
      <c r="A45" s="40"/>
      <c r="B45" s="38">
        <v>40544</v>
      </c>
      <c r="C45" s="38">
        <v>40909</v>
      </c>
      <c r="D45" s="38">
        <v>41183</v>
      </c>
      <c r="E45" s="38">
        <v>41183</v>
      </c>
      <c r="F45" s="38">
        <v>41190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5.2</v>
      </c>
      <c r="E46" s="42">
        <v>5.2</v>
      </c>
      <c r="F46" s="42">
        <v>5.4</v>
      </c>
      <c r="G46" s="20">
        <f>IF(ISERROR(F46-E46),"н/д",F46-E46)/100</f>
        <v>0.0020000000000000018</v>
      </c>
      <c r="H46" s="20">
        <f>IF(ISERROR(F46-D46),"н/д",F46-D46)/100</f>
        <v>0.0020000000000000018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41071</v>
      </c>
      <c r="E47" s="44">
        <f>'[1]M2'!P23</f>
        <v>41102</v>
      </c>
      <c r="F47" s="44">
        <f>'[1]M2'!P22</f>
        <v>41133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24679.2</v>
      </c>
      <c r="E48" s="19">
        <f>'[1]M2'!Q23</f>
        <v>24564.3</v>
      </c>
      <c r="F48" s="19">
        <f>'[1]M2'!Q22</f>
        <v>24573.5</v>
      </c>
      <c r="G48" s="20"/>
      <c r="H48" s="20">
        <f>IF(ISERROR(F48/D48-1),"н/д",F48/D48-1)</f>
        <v>-0.004282958928976677</v>
      </c>
      <c r="I48" s="20">
        <f>IF(ISERROR(F48/C48-1),"н/д",F48/C48-1)</f>
        <v>0.0378243002969012</v>
      </c>
      <c r="J48" s="20">
        <f>IF(ISERROR(F48/B48-1),"н/д",F48/B48-1)</f>
        <v>0.22794437309800664</v>
      </c>
      <c r="K48" s="8"/>
    </row>
    <row r="49" spans="1:11" ht="75">
      <c r="A49" s="18" t="s">
        <v>58</v>
      </c>
      <c r="B49" s="19">
        <v>104.7</v>
      </c>
      <c r="C49" s="19">
        <f>'[1]ПромПр-во'!B36</f>
        <v>103.1</v>
      </c>
      <c r="D49" s="19">
        <f>'[1]ПромПр-во'!B34</f>
        <v>101.9</v>
      </c>
      <c r="E49" s="19">
        <f>'[1]ПромПр-во'!B37</f>
        <v>103.4</v>
      </c>
      <c r="F49" s="19">
        <f>'[1]ПромПр-во'!B38</f>
        <v>102.1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41091</v>
      </c>
      <c r="E50" s="44">
        <v>41122</v>
      </c>
      <c r="F50" s="44">
        <v>41153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41.553</v>
      </c>
      <c r="E51" s="19">
        <v>41.323</v>
      </c>
      <c r="F51" s="19">
        <v>41.32</v>
      </c>
      <c r="G51" s="20"/>
      <c r="H51" s="20">
        <f>IF(ISERROR(F51/E51-1),"н/д",F51/E51-1)</f>
        <v>-7.259879485999043E-05</v>
      </c>
      <c r="I51" s="20">
        <f>IF(ISERROR(F51/C51-1),"н/д",F51/C51-1)</f>
        <v>0.15414480997949798</v>
      </c>
      <c r="J51" s="20">
        <f>IF(ISERROR(F51/B51-1),"н/д",F51/B51-1)</f>
        <v>0.03411425811311686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4423.59</v>
      </c>
      <c r="E52" s="19">
        <v>4507.378</v>
      </c>
      <c r="F52" s="19">
        <v>4427.5</v>
      </c>
      <c r="G52" s="20"/>
      <c r="H52" s="20">
        <f>IF(ISERROR(F52/E52-1),"н/д",F52/E52-1)</f>
        <v>-0.017721611100733003</v>
      </c>
      <c r="I52" s="20">
        <f>IF(ISERROR(F52/C52-1),"н/д",F52/C52-1)</f>
        <v>0.056543134044599874</v>
      </c>
      <c r="J52" s="20">
        <f>IF(ISERROR(F52/B52-1),"н/д",F52/B52-1)</f>
        <v>0.505751614070505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41091</v>
      </c>
      <c r="E54" s="44">
        <v>41122</v>
      </c>
      <c r="F54" s="44">
        <v>41153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1047.7</v>
      </c>
      <c r="E55" s="19">
        <f>'[1]Дох-Расх фед.б.'!J5*1</f>
        <v>1106.2</v>
      </c>
      <c r="F55" s="19">
        <f>'[1]Дох-Расх фед.б.'!J4*1</f>
        <v>1030.7</v>
      </c>
      <c r="G55" s="20">
        <f>IF(ISERROR(F55/E55-1),"н/д",F55/E55-1)</f>
        <v>-0.0682516723919725</v>
      </c>
      <c r="H55" s="20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1012.5</v>
      </c>
      <c r="E56" s="19">
        <f>'[1]Дох-Расх фед.б.'!J29*1</f>
        <v>859.4</v>
      </c>
      <c r="F56" s="19">
        <f>'[1]Дох-Расх фед.б.'!J28*1</f>
        <v>924.3</v>
      </c>
      <c r="G56" s="20">
        <f>IF(ISERROR(F56/E56-1),"н/д",F56/E56-1)</f>
        <v>0.07551780311845468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35.200000000000045</v>
      </c>
      <c r="E57" s="25">
        <f>E55-E56</f>
        <v>246.80000000000007</v>
      </c>
      <c r="F57" s="19">
        <f>F55-F56</f>
        <v>106.40000000000009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41061</v>
      </c>
      <c r="E58" s="44">
        <v>41091</v>
      </c>
      <c r="F58" s="44">
        <v>41122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40.796</v>
      </c>
      <c r="E59" s="42">
        <v>40.645</v>
      </c>
      <c r="F59" s="42">
        <v>42.054</v>
      </c>
      <c r="G59" s="20">
        <f>IF(ISERROR(F59/E59-1),"н/д",F59/E59-1)</f>
        <v>0.03466601057940699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26.797</v>
      </c>
      <c r="E60" s="42">
        <v>29.594</v>
      </c>
      <c r="F60" s="42">
        <v>29.414</v>
      </c>
      <c r="G60" s="20">
        <f>IF(ISERROR(F60/E60-1),"н/д",F60/E60-1)</f>
        <v>-0.0060823139825639805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13.998999999999999</v>
      </c>
      <c r="E61" s="42">
        <f>E59-E60</f>
        <v>11.051000000000002</v>
      </c>
      <c r="F61" s="42">
        <f>F59-F60</f>
        <v>12.64</v>
      </c>
      <c r="G61" s="20">
        <f>IF(ISERROR(F61/E61-1),"н/д",F61/E61-1)</f>
        <v>0.1437878924984164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41061</v>
      </c>
      <c r="E64" s="44">
        <v>41091</v>
      </c>
      <c r="F64" s="44">
        <v>41122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12509.44</v>
      </c>
      <c r="E65" s="19">
        <v>12833.44</v>
      </c>
      <c r="F65" s="19">
        <v>12830.586</v>
      </c>
      <c r="G65" s="20">
        <f>IF(ISERROR(F65/E65-1),"н/д",F65/E65-1)</f>
        <v>-0.00022238776197192056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8"/>
      <c r="D68" s="8"/>
      <c r="E68" s="49"/>
      <c r="F68" s="49"/>
      <c r="G68" s="8"/>
      <c r="H68" s="8"/>
      <c r="I68" s="8"/>
      <c r="J68" s="8"/>
      <c r="K68" s="13"/>
    </row>
    <row r="69" spans="1:11" ht="15.75">
      <c r="A69" s="50"/>
      <c r="B69" s="50"/>
      <c r="C69" s="51"/>
      <c r="D69" s="52"/>
      <c r="E69" s="52"/>
      <c r="F69" s="49"/>
      <c r="G69" s="21"/>
      <c r="H69" s="21"/>
      <c r="I69" s="21"/>
      <c r="J69" s="21"/>
      <c r="K69" s="13"/>
    </row>
    <row r="70" spans="1:11" ht="12.75">
      <c r="A70" s="8"/>
      <c r="B70" s="8"/>
      <c r="C70" s="48"/>
      <c r="D70" s="53"/>
      <c r="E70" s="49"/>
      <c r="F70" s="49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49"/>
      <c r="F71" s="49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49"/>
      <c r="F72" s="49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4"/>
      <c r="B74" s="54"/>
      <c r="C74" s="55"/>
      <c r="D74" s="55"/>
      <c r="E74" s="55"/>
      <c r="F74" s="52"/>
      <c r="G74" s="10"/>
      <c r="H74" s="10"/>
      <c r="I74" s="10"/>
      <c r="J74" s="10"/>
    </row>
    <row r="75" spans="1:10" s="8" customFormat="1" ht="15.75">
      <c r="A75" s="54"/>
      <c r="B75" s="54"/>
      <c r="C75" s="56"/>
      <c r="D75" s="55"/>
      <c r="E75" s="55"/>
      <c r="F75" s="55"/>
      <c r="G75" s="10"/>
      <c r="H75" s="10"/>
      <c r="I75" s="10"/>
      <c r="J75" s="10"/>
    </row>
    <row r="76" spans="1:10" s="8" customFormat="1" ht="15.75">
      <c r="A76" s="54"/>
      <c r="B76" s="54"/>
      <c r="C76" s="56"/>
      <c r="D76" s="55"/>
      <c r="E76" s="55"/>
      <c r="F76" s="55"/>
      <c r="G76" s="10"/>
      <c r="H76" s="10"/>
      <c r="I76" s="10"/>
      <c r="J76" s="10"/>
    </row>
    <row r="77" spans="1:10" s="8" customFormat="1" ht="15.75">
      <c r="A77" s="54"/>
      <c r="B77" s="54"/>
      <c r="C77" s="56"/>
      <c r="D77" s="55"/>
      <c r="E77" s="55"/>
      <c r="F77" s="55"/>
      <c r="G77" s="10"/>
      <c r="H77" s="10"/>
      <c r="I77" s="10"/>
      <c r="J77" s="10"/>
    </row>
    <row r="78" spans="1:10" s="8" customFormat="1" ht="15.75">
      <c r="A78" s="54"/>
      <c r="B78" s="54"/>
      <c r="C78" s="56"/>
      <c r="D78" s="55"/>
      <c r="E78" s="55"/>
      <c r="F78" s="55"/>
      <c r="G78" s="10"/>
      <c r="H78" s="10"/>
      <c r="I78" s="10"/>
      <c r="J78" s="10"/>
    </row>
    <row r="79" spans="1:10" s="8" customFormat="1" ht="15.75">
      <c r="A79" s="54"/>
      <c r="B79" s="54"/>
      <c r="C79" s="56"/>
      <c r="D79" s="55"/>
      <c r="E79" s="55"/>
      <c r="F79" s="55"/>
      <c r="G79" s="10"/>
      <c r="H79" s="10"/>
      <c r="I79" s="10"/>
      <c r="J79" s="10"/>
    </row>
    <row r="80" spans="1:10" s="8" customFormat="1" ht="15.75">
      <c r="A80" s="54"/>
      <c r="B80" s="54"/>
      <c r="C80" s="56"/>
      <c r="D80" s="55"/>
      <c r="E80" s="55"/>
      <c r="F80" s="55"/>
      <c r="G80" s="10"/>
      <c r="H80" s="10"/>
      <c r="I80" s="10"/>
      <c r="J80" s="10"/>
    </row>
    <row r="81" spans="1:10" s="8" customFormat="1" ht="15.75">
      <c r="A81" s="54"/>
      <c r="B81" s="54"/>
      <c r="C81" s="56"/>
      <c r="D81" s="55"/>
      <c r="E81" s="55"/>
      <c r="F81" s="55"/>
      <c r="G81" s="10"/>
      <c r="H81" s="10"/>
      <c r="I81" s="10"/>
      <c r="J81" s="10"/>
    </row>
    <row r="82" spans="1:10" s="8" customFormat="1" ht="15.75">
      <c r="A82" s="54"/>
      <c r="B82" s="54"/>
      <c r="C82" s="56"/>
      <c r="D82" s="55"/>
      <c r="E82" s="55"/>
      <c r="F82" s="55"/>
      <c r="G82" s="10"/>
      <c r="H82" s="10"/>
      <c r="I82" s="10"/>
      <c r="J82" s="10"/>
    </row>
    <row r="83" spans="1:10" s="8" customFormat="1" ht="15.75">
      <c r="A83" s="54"/>
      <c r="B83" s="54"/>
      <c r="C83" s="56"/>
      <c r="D83" s="55"/>
      <c r="E83" s="55"/>
      <c r="F83" s="55"/>
      <c r="G83" s="10"/>
      <c r="H83" s="10"/>
      <c r="I83" s="10"/>
      <c r="J83" s="10"/>
    </row>
    <row r="84" spans="1:10" s="8" customFormat="1" ht="15.75">
      <c r="A84" s="54"/>
      <c r="B84" s="54"/>
      <c r="C84" s="56"/>
      <c r="D84" s="55"/>
      <c r="E84" s="55"/>
      <c r="F84" s="55"/>
      <c r="G84" s="10"/>
      <c r="H84" s="10"/>
      <c r="I84" s="10"/>
      <c r="J84" s="10"/>
    </row>
    <row r="85" spans="1:10" s="8" customFormat="1" ht="15.75">
      <c r="A85" s="54"/>
      <c r="B85" s="54"/>
      <c r="C85" s="56"/>
      <c r="D85" s="55"/>
      <c r="E85" s="55"/>
      <c r="F85" s="55"/>
      <c r="G85" s="10"/>
      <c r="H85" s="10"/>
      <c r="I85" s="10"/>
      <c r="J85" s="10"/>
    </row>
    <row r="86" spans="1:10" s="8" customFormat="1" ht="15.75">
      <c r="A86" s="54"/>
      <c r="B86" s="54"/>
      <c r="C86" s="55"/>
      <c r="D86" s="55"/>
      <c r="E86" s="55"/>
      <c r="F86" s="55"/>
      <c r="G86" s="10"/>
      <c r="H86" s="10"/>
      <c r="I86" s="10"/>
      <c r="J86" s="10"/>
    </row>
    <row r="87" spans="1:10" s="8" customFormat="1" ht="15.75">
      <c r="A87" s="54"/>
      <c r="B87" s="54"/>
      <c r="C87" s="55"/>
      <c r="D87" s="55"/>
      <c r="E87" s="55"/>
      <c r="F87" s="55"/>
      <c r="G87" s="10"/>
      <c r="H87" s="10"/>
      <c r="I87" s="10"/>
      <c r="J87" s="10"/>
    </row>
    <row r="88" spans="1:10" s="8" customFormat="1" ht="15.75">
      <c r="A88" s="54"/>
      <c r="B88" s="54"/>
      <c r="C88" s="55"/>
      <c r="D88" s="55"/>
      <c r="E88" s="55"/>
      <c r="F88" s="55"/>
      <c r="G88" s="10"/>
      <c r="H88" s="10"/>
      <c r="I88" s="10"/>
      <c r="J88" s="10"/>
    </row>
    <row r="89" spans="1:10" s="8" customFormat="1" ht="15.75">
      <c r="A89" s="54"/>
      <c r="B89" s="54"/>
      <c r="C89" s="55"/>
      <c r="D89" s="55"/>
      <c r="E89" s="55"/>
      <c r="F89" s="55"/>
      <c r="G89" s="10"/>
      <c r="H89" s="10"/>
      <c r="I89" s="10"/>
      <c r="J89" s="10"/>
    </row>
    <row r="90" spans="1:10" s="8" customFormat="1" ht="15.75">
      <c r="A90" s="54"/>
      <c r="B90" s="54"/>
      <c r="C90" s="55"/>
      <c r="D90" s="55"/>
      <c r="E90" s="55"/>
      <c r="F90" s="55"/>
      <c r="G90" s="10"/>
      <c r="H90" s="10"/>
      <c r="I90" s="10"/>
      <c r="J90" s="10"/>
    </row>
    <row r="91" spans="1:10" s="8" customFormat="1" ht="15.75">
      <c r="A91" s="54"/>
      <c r="B91" s="54"/>
      <c r="C91" s="55"/>
      <c r="D91" s="55"/>
      <c r="E91" s="55"/>
      <c r="F91" s="55"/>
      <c r="G91" s="10"/>
      <c r="H91" s="10"/>
      <c r="I91" s="10"/>
      <c r="J91" s="10"/>
    </row>
    <row r="92" spans="1:10" s="8" customFormat="1" ht="15.75">
      <c r="A92" s="54"/>
      <c r="B92" s="54"/>
      <c r="C92" s="55"/>
      <c r="D92" s="55"/>
      <c r="E92" s="55"/>
      <c r="F92" s="55"/>
      <c r="G92" s="10"/>
      <c r="H92" s="10"/>
      <c r="I92" s="10"/>
      <c r="J92" s="10"/>
    </row>
    <row r="93" spans="1:10" s="8" customFormat="1" ht="15.75">
      <c r="A93" s="54"/>
      <c r="B93" s="54"/>
      <c r="C93" s="55"/>
      <c r="D93" s="55"/>
      <c r="E93" s="55"/>
      <c r="F93" s="55"/>
      <c r="G93" s="10"/>
      <c r="H93" s="10"/>
      <c r="I93" s="10"/>
      <c r="J93" s="10"/>
    </row>
    <row r="94" spans="1:10" s="8" customFormat="1" ht="15.75">
      <c r="A94" s="54"/>
      <c r="B94" s="54"/>
      <c r="C94" s="55"/>
      <c r="D94" s="55"/>
      <c r="E94" s="55"/>
      <c r="F94" s="55"/>
      <c r="G94" s="10"/>
      <c r="H94" s="10"/>
      <c r="I94" s="10"/>
      <c r="J94" s="10"/>
    </row>
    <row r="95" spans="1:10" s="8" customFormat="1" ht="15.75">
      <c r="A95" s="54"/>
      <c r="B95" s="54"/>
      <c r="C95" s="55"/>
      <c r="D95" s="55"/>
      <c r="E95" s="55"/>
      <c r="F95" s="55"/>
      <c r="G95" s="10"/>
      <c r="H95" s="10"/>
      <c r="I95" s="10"/>
      <c r="J95" s="10"/>
    </row>
    <row r="96" spans="1:10" s="8" customFormat="1" ht="15.75">
      <c r="A96" s="54"/>
      <c r="B96" s="54"/>
      <c r="C96" s="55"/>
      <c r="D96" s="55"/>
      <c r="E96" s="55"/>
      <c r="F96" s="55"/>
      <c r="G96" s="10"/>
      <c r="H96" s="10"/>
      <c r="I96" s="10"/>
      <c r="J96" s="10"/>
    </row>
    <row r="97" spans="1:10" s="8" customFormat="1" ht="15.75">
      <c r="A97" s="54"/>
      <c r="B97" s="54"/>
      <c r="C97" s="55"/>
      <c r="D97" s="55"/>
      <c r="E97" s="55"/>
      <c r="F97" s="55"/>
      <c r="G97" s="10"/>
      <c r="H97" s="10"/>
      <c r="I97" s="10"/>
      <c r="J97" s="10"/>
    </row>
    <row r="98" spans="1:10" s="8" customFormat="1" ht="15.75">
      <c r="A98" s="54"/>
      <c r="B98" s="54"/>
      <c r="C98" s="55"/>
      <c r="D98" s="55"/>
      <c r="E98" s="55"/>
      <c r="F98" s="55"/>
      <c r="G98" s="10"/>
      <c r="H98" s="10"/>
      <c r="I98" s="10"/>
      <c r="J98" s="10"/>
    </row>
    <row r="99" spans="1:10" s="8" customFormat="1" ht="15.75">
      <c r="A99" s="54"/>
      <c r="B99" s="54"/>
      <c r="C99" s="55"/>
      <c r="D99" s="55"/>
      <c r="E99" s="55"/>
      <c r="F99" s="55"/>
      <c r="G99" s="10"/>
      <c r="H99" s="10"/>
      <c r="I99" s="10"/>
      <c r="J99" s="10"/>
    </row>
    <row r="100" spans="1:10" s="8" customFormat="1" ht="15.75">
      <c r="A100" s="54"/>
      <c r="B100" s="54"/>
      <c r="C100" s="55"/>
      <c r="D100" s="55"/>
      <c r="E100" s="55"/>
      <c r="F100" s="55"/>
      <c r="G100" s="10"/>
      <c r="H100" s="10"/>
      <c r="I100" s="10"/>
      <c r="J100" s="10"/>
    </row>
    <row r="101" spans="1:10" s="8" customFormat="1" ht="15.75">
      <c r="A101" s="54"/>
      <c r="B101" s="54"/>
      <c r="C101" s="55"/>
      <c r="D101" s="55"/>
      <c r="E101" s="55"/>
      <c r="F101" s="55"/>
      <c r="G101" s="10"/>
      <c r="H101" s="10"/>
      <c r="I101" s="10"/>
      <c r="J101" s="10"/>
    </row>
    <row r="102" spans="1:10" s="8" customFormat="1" ht="15.75">
      <c r="A102" s="54"/>
      <c r="B102" s="54"/>
      <c r="C102" s="55"/>
      <c r="D102" s="55"/>
      <c r="E102" s="55"/>
      <c r="F102" s="55"/>
      <c r="G102" s="10"/>
      <c r="H102" s="10"/>
      <c r="I102" s="10"/>
      <c r="J102" s="10"/>
    </row>
    <row r="103" spans="1:10" s="8" customFormat="1" ht="15.75">
      <c r="A103" s="54"/>
      <c r="B103" s="54"/>
      <c r="C103" s="55"/>
      <c r="D103" s="55"/>
      <c r="E103" s="55"/>
      <c r="F103" s="55"/>
      <c r="G103" s="10"/>
      <c r="H103" s="10"/>
      <c r="I103" s="10"/>
      <c r="J103" s="10"/>
    </row>
    <row r="104" spans="1:10" s="8" customFormat="1" ht="15.75">
      <c r="A104" s="54"/>
      <c r="B104" s="54"/>
      <c r="C104" s="55"/>
      <c r="D104" s="55"/>
      <c r="E104" s="55"/>
      <c r="F104" s="55"/>
      <c r="G104" s="10"/>
      <c r="H104" s="10"/>
      <c r="I104" s="10"/>
      <c r="J104" s="10"/>
    </row>
    <row r="105" spans="1:10" s="8" customFormat="1" ht="15.75">
      <c r="A105" s="54"/>
      <c r="B105" s="54"/>
      <c r="C105" s="55"/>
      <c r="D105" s="55"/>
      <c r="E105" s="55"/>
      <c r="F105" s="55"/>
      <c r="G105" s="10"/>
      <c r="H105" s="10"/>
      <c r="I105" s="10"/>
      <c r="J105" s="10"/>
    </row>
    <row r="106" spans="1:10" s="8" customFormat="1" ht="15.75">
      <c r="A106" s="54"/>
      <c r="B106" s="54"/>
      <c r="C106" s="55"/>
      <c r="D106" s="55"/>
      <c r="E106" s="55"/>
      <c r="F106" s="55"/>
      <c r="G106" s="10"/>
      <c r="H106" s="10"/>
      <c r="I106" s="10"/>
      <c r="J106" s="10"/>
    </row>
    <row r="107" spans="1:10" s="8" customFormat="1" ht="15.75">
      <c r="A107" s="54"/>
      <c r="B107" s="54"/>
      <c r="C107" s="55"/>
      <c r="D107" s="55"/>
      <c r="E107" s="55"/>
      <c r="F107" s="55"/>
      <c r="G107" s="10"/>
      <c r="H107" s="10"/>
      <c r="I107" s="10"/>
      <c r="J107" s="10"/>
    </row>
    <row r="108" spans="1:10" s="8" customFormat="1" ht="15.75">
      <c r="A108" s="54"/>
      <c r="B108" s="54"/>
      <c r="C108" s="55"/>
      <c r="D108" s="55"/>
      <c r="E108" s="55"/>
      <c r="F108" s="55"/>
      <c r="G108" s="10"/>
      <c r="H108" s="10"/>
      <c r="I108" s="10"/>
      <c r="J108" s="10"/>
    </row>
    <row r="109" spans="1:10" s="8" customFormat="1" ht="15.75">
      <c r="A109" s="54"/>
      <c r="B109" s="54"/>
      <c r="C109" s="55"/>
      <c r="D109" s="55"/>
      <c r="E109" s="55"/>
      <c r="F109" s="55"/>
      <c r="G109" s="10"/>
      <c r="H109" s="10"/>
      <c r="I109" s="10"/>
      <c r="J109" s="10"/>
    </row>
    <row r="110" spans="1:10" s="8" customFormat="1" ht="15.75">
      <c r="A110" s="54"/>
      <c r="B110" s="54"/>
      <c r="C110" s="55"/>
      <c r="D110" s="55"/>
      <c r="E110" s="55"/>
      <c r="F110" s="55"/>
      <c r="G110" s="10"/>
      <c r="H110" s="10"/>
      <c r="I110" s="10"/>
      <c r="J110" s="10"/>
    </row>
    <row r="111" spans="1:10" s="8" customFormat="1" ht="15.75">
      <c r="A111" s="54"/>
      <c r="B111" s="54"/>
      <c r="C111" s="55"/>
      <c r="D111" s="55"/>
      <c r="E111" s="55"/>
      <c r="F111" s="55"/>
      <c r="G111" s="10"/>
      <c r="H111" s="10"/>
      <c r="I111" s="10"/>
      <c r="J111" s="10"/>
    </row>
    <row r="112" spans="1:10" s="8" customFormat="1" ht="15.75">
      <c r="A112" s="54"/>
      <c r="B112" s="54"/>
      <c r="C112" s="55"/>
      <c r="D112" s="55"/>
      <c r="E112" s="55"/>
      <c r="F112" s="55"/>
      <c r="G112" s="10"/>
      <c r="H112" s="10"/>
      <c r="I112" s="10"/>
      <c r="J112" s="10"/>
    </row>
    <row r="113" spans="1:10" s="8" customFormat="1" ht="15.75">
      <c r="A113" s="54"/>
      <c r="B113" s="54"/>
      <c r="C113" s="55"/>
      <c r="D113" s="55"/>
      <c r="E113" s="55"/>
      <c r="F113" s="55"/>
      <c r="G113" s="10"/>
      <c r="H113" s="10"/>
      <c r="I113" s="10"/>
      <c r="J113" s="10"/>
    </row>
    <row r="114" spans="1:10" s="8" customFormat="1" ht="15.75">
      <c r="A114" s="54"/>
      <c r="B114" s="54"/>
      <c r="C114" s="55"/>
      <c r="D114" s="55"/>
      <c r="E114" s="55"/>
      <c r="F114" s="55"/>
      <c r="G114" s="10"/>
      <c r="H114" s="10"/>
      <c r="I114" s="10"/>
      <c r="J114" s="10"/>
    </row>
    <row r="115" spans="1:10" s="8" customFormat="1" ht="15.75">
      <c r="A115" s="54"/>
      <c r="B115" s="54"/>
      <c r="C115" s="55"/>
      <c r="D115" s="55"/>
      <c r="E115" s="55"/>
      <c r="F115" s="55"/>
      <c r="G115" s="10"/>
      <c r="H115" s="10"/>
      <c r="I115" s="10"/>
      <c r="J115" s="10"/>
    </row>
    <row r="116" spans="1:10" s="8" customFormat="1" ht="15.75">
      <c r="A116" s="54"/>
      <c r="B116" s="54"/>
      <c r="C116" s="55"/>
      <c r="D116" s="55"/>
      <c r="E116" s="55"/>
      <c r="F116" s="55"/>
      <c r="G116" s="10"/>
      <c r="H116" s="10"/>
      <c r="I116" s="10"/>
      <c r="J116" s="10"/>
    </row>
    <row r="117" spans="1:10" s="8" customFormat="1" ht="15.75">
      <c r="A117" s="54"/>
      <c r="B117" s="54"/>
      <c r="C117" s="55"/>
      <c r="D117" s="55"/>
      <c r="E117" s="55"/>
      <c r="F117" s="55"/>
      <c r="G117" s="10"/>
      <c r="H117" s="10"/>
      <c r="I117" s="10"/>
      <c r="J117" s="10"/>
    </row>
    <row r="118" spans="1:10" s="8" customFormat="1" ht="15.75">
      <c r="A118" s="54"/>
      <c r="B118" s="54"/>
      <c r="C118" s="55"/>
      <c r="D118" s="55"/>
      <c r="E118" s="55"/>
      <c r="F118" s="55"/>
      <c r="G118" s="10"/>
      <c r="H118" s="10"/>
      <c r="I118" s="10"/>
      <c r="J118" s="10"/>
    </row>
    <row r="119" spans="1:10" s="8" customFormat="1" ht="15.75">
      <c r="A119" s="54"/>
      <c r="B119" s="54"/>
      <c r="C119" s="55"/>
      <c r="D119" s="55"/>
      <c r="E119" s="55"/>
      <c r="F119" s="55"/>
      <c r="G119" s="10"/>
      <c r="H119" s="10"/>
      <c r="I119" s="10"/>
      <c r="J119" s="10"/>
    </row>
    <row r="120" spans="1:10" s="8" customFormat="1" ht="15.75">
      <c r="A120" s="54"/>
      <c r="B120" s="54"/>
      <c r="C120" s="55"/>
      <c r="D120" s="55"/>
      <c r="E120" s="55"/>
      <c r="F120" s="55"/>
      <c r="G120" s="10"/>
      <c r="H120" s="10"/>
      <c r="I120" s="10"/>
      <c r="J120" s="10"/>
    </row>
    <row r="121" spans="1:10" s="8" customFormat="1" ht="15.75">
      <c r="A121" s="54"/>
      <c r="B121" s="54"/>
      <c r="C121" s="55"/>
      <c r="D121" s="55"/>
      <c r="E121" s="55"/>
      <c r="F121" s="55"/>
      <c r="G121" s="10"/>
      <c r="H121" s="10"/>
      <c r="I121" s="10"/>
      <c r="J121" s="10"/>
    </row>
    <row r="122" spans="1:10" s="8" customFormat="1" ht="15.75">
      <c r="A122" s="54"/>
      <c r="B122" s="54"/>
      <c r="C122" s="55"/>
      <c r="D122" s="55"/>
      <c r="E122" s="55"/>
      <c r="F122" s="55"/>
      <c r="G122" s="10"/>
      <c r="H122" s="10"/>
      <c r="I122" s="10"/>
      <c r="J122" s="10"/>
    </row>
    <row r="123" spans="1:10" s="8" customFormat="1" ht="15.75">
      <c r="A123" s="54"/>
      <c r="B123" s="54"/>
      <c r="C123" s="55"/>
      <c r="D123" s="55"/>
      <c r="E123" s="55"/>
      <c r="F123" s="55"/>
      <c r="G123" s="10"/>
      <c r="H123" s="10"/>
      <c r="I123" s="10"/>
      <c r="J123" s="10"/>
    </row>
    <row r="124" spans="1:10" s="8" customFormat="1" ht="15.75">
      <c r="A124" s="54"/>
      <c r="B124" s="54"/>
      <c r="C124" s="55"/>
      <c r="D124" s="55"/>
      <c r="E124" s="55"/>
      <c r="F124" s="55"/>
      <c r="G124" s="10"/>
      <c r="H124" s="10"/>
      <c r="I124" s="10"/>
      <c r="J124" s="10"/>
    </row>
    <row r="125" spans="1:10" s="8" customFormat="1" ht="15.75">
      <c r="A125" s="54"/>
      <c r="B125" s="54"/>
      <c r="C125" s="55"/>
      <c r="D125" s="55"/>
      <c r="E125" s="55"/>
      <c r="F125" s="55"/>
      <c r="G125" s="10"/>
      <c r="H125" s="10"/>
      <c r="I125" s="10"/>
      <c r="J125" s="10"/>
    </row>
    <row r="126" spans="1:10" s="8" customFormat="1" ht="15.75">
      <c r="A126" s="54"/>
      <c r="B126" s="54"/>
      <c r="C126" s="55"/>
      <c r="D126" s="55"/>
      <c r="E126" s="55"/>
      <c r="F126" s="55"/>
      <c r="G126" s="10"/>
      <c r="H126" s="10"/>
      <c r="I126" s="10"/>
      <c r="J126" s="10"/>
    </row>
    <row r="127" spans="1:10" s="8" customFormat="1" ht="15.75">
      <c r="A127" s="54"/>
      <c r="B127" s="54"/>
      <c r="C127" s="55"/>
      <c r="D127" s="55"/>
      <c r="E127" s="55"/>
      <c r="F127" s="55"/>
      <c r="G127" s="10"/>
      <c r="H127" s="10"/>
      <c r="I127" s="10"/>
      <c r="J127" s="10"/>
    </row>
    <row r="128" spans="1:10" s="8" customFormat="1" ht="15.75">
      <c r="A128" s="54"/>
      <c r="B128" s="54"/>
      <c r="C128" s="55"/>
      <c r="D128" s="55"/>
      <c r="E128" s="55"/>
      <c r="F128" s="55"/>
      <c r="G128" s="10"/>
      <c r="H128" s="10"/>
      <c r="I128" s="10"/>
      <c r="J128" s="10"/>
    </row>
    <row r="129" spans="1:10" s="8" customFormat="1" ht="15.75">
      <c r="A129" s="54"/>
      <c r="B129" s="54"/>
      <c r="C129" s="55"/>
      <c r="D129" s="55"/>
      <c r="E129" s="55"/>
      <c r="F129" s="55"/>
      <c r="G129" s="10"/>
      <c r="H129" s="10"/>
      <c r="I129" s="10"/>
      <c r="J129" s="10"/>
    </row>
    <row r="130" spans="1:10" s="8" customFormat="1" ht="15.75">
      <c r="A130" s="54"/>
      <c r="B130" s="54"/>
      <c r="C130" s="55"/>
      <c r="D130" s="55"/>
      <c r="E130" s="55"/>
      <c r="F130" s="55"/>
      <c r="G130" s="10"/>
      <c r="H130" s="10"/>
      <c r="I130" s="10"/>
      <c r="J130" s="10"/>
    </row>
    <row r="131" spans="1:10" s="8" customFormat="1" ht="15.75">
      <c r="A131" s="54"/>
      <c r="B131" s="54"/>
      <c r="C131" s="55"/>
      <c r="D131" s="55"/>
      <c r="E131" s="55"/>
      <c r="F131" s="55"/>
      <c r="G131" s="10"/>
      <c r="H131" s="10"/>
      <c r="I131" s="10"/>
      <c r="J131" s="10"/>
    </row>
    <row r="132" spans="1:10" s="8" customFormat="1" ht="15.75">
      <c r="A132" s="54"/>
      <c r="B132" s="54"/>
      <c r="C132" s="55"/>
      <c r="D132" s="55"/>
      <c r="E132" s="55"/>
      <c r="F132" s="55"/>
      <c r="G132" s="10"/>
      <c r="H132" s="10"/>
      <c r="I132" s="10"/>
      <c r="J132" s="10"/>
    </row>
    <row r="133" spans="1:10" s="8" customFormat="1" ht="15.75">
      <c r="A133" s="54"/>
      <c r="B133" s="54"/>
      <c r="C133" s="55"/>
      <c r="D133" s="55"/>
      <c r="E133" s="55"/>
      <c r="F133" s="55"/>
      <c r="G133" s="10"/>
      <c r="H133" s="10"/>
      <c r="I133" s="10"/>
      <c r="J133" s="10"/>
    </row>
    <row r="134" spans="1:10" s="8" customFormat="1" ht="15.75">
      <c r="A134" s="54"/>
      <c r="B134" s="54"/>
      <c r="C134" s="55"/>
      <c r="D134" s="55"/>
      <c r="E134" s="55"/>
      <c r="F134" s="55"/>
      <c r="G134" s="10"/>
      <c r="H134" s="10"/>
      <c r="I134" s="10"/>
      <c r="J134" s="10"/>
    </row>
    <row r="135" spans="1:10" s="8" customFormat="1" ht="15.75">
      <c r="A135" s="54"/>
      <c r="B135" s="54"/>
      <c r="C135" s="55"/>
      <c r="D135" s="55"/>
      <c r="E135" s="55"/>
      <c r="F135" s="55"/>
      <c r="G135" s="10"/>
      <c r="H135" s="10"/>
      <c r="I135" s="10"/>
      <c r="J135" s="10"/>
    </row>
    <row r="136" spans="1:10" s="8" customFormat="1" ht="15.75">
      <c r="A136" s="54"/>
      <c r="B136" s="54"/>
      <c r="C136" s="55"/>
      <c r="D136" s="55"/>
      <c r="E136" s="55"/>
      <c r="F136" s="55"/>
      <c r="G136" s="10"/>
      <c r="H136" s="10"/>
      <c r="I136" s="10"/>
      <c r="J136" s="10"/>
    </row>
    <row r="137" spans="1:10" s="8" customFormat="1" ht="15.75">
      <c r="A137" s="54"/>
      <c r="B137" s="54"/>
      <c r="C137" s="55"/>
      <c r="D137" s="55"/>
      <c r="E137" s="55"/>
      <c r="F137" s="55"/>
      <c r="G137" s="10"/>
      <c r="H137" s="10"/>
      <c r="I137" s="10"/>
      <c r="J137" s="10"/>
    </row>
    <row r="138" spans="1:10" s="8" customFormat="1" ht="15.75">
      <c r="A138" s="54"/>
      <c r="B138" s="54"/>
      <c r="C138" s="55"/>
      <c r="D138" s="55"/>
      <c r="E138" s="55"/>
      <c r="F138" s="55"/>
      <c r="G138" s="10"/>
      <c r="H138" s="10"/>
      <c r="I138" s="10"/>
      <c r="J138" s="10"/>
    </row>
    <row r="139" spans="1:10" s="8" customFormat="1" ht="15.75">
      <c r="A139" s="54"/>
      <c r="B139" s="54"/>
      <c r="C139" s="55"/>
      <c r="D139" s="55"/>
      <c r="E139" s="55"/>
      <c r="F139" s="55"/>
      <c r="G139" s="10"/>
      <c r="H139" s="10"/>
      <c r="I139" s="10"/>
      <c r="J139" s="10"/>
    </row>
    <row r="140" spans="1:10" s="8" customFormat="1" ht="15.75">
      <c r="A140" s="54"/>
      <c r="B140" s="54"/>
      <c r="C140" s="55"/>
      <c r="D140" s="55"/>
      <c r="E140" s="55"/>
      <c r="F140" s="55"/>
      <c r="G140" s="10"/>
      <c r="H140" s="10"/>
      <c r="I140" s="10"/>
      <c r="J140" s="10"/>
    </row>
    <row r="141" spans="1:10" s="8" customFormat="1" ht="15.75">
      <c r="A141" s="54"/>
      <c r="B141" s="54"/>
      <c r="C141" s="55"/>
      <c r="D141" s="55"/>
      <c r="E141" s="55"/>
      <c r="F141" s="55"/>
      <c r="G141" s="10"/>
      <c r="H141" s="10"/>
      <c r="I141" s="10"/>
      <c r="J141" s="10"/>
    </row>
    <row r="142" spans="1:10" s="8" customFormat="1" ht="15.75">
      <c r="A142" s="54"/>
      <c r="B142" s="54"/>
      <c r="C142" s="55"/>
      <c r="D142" s="55"/>
      <c r="E142" s="55"/>
      <c r="F142" s="55"/>
      <c r="G142" s="10"/>
      <c r="H142" s="10"/>
      <c r="I142" s="10"/>
      <c r="J142" s="10"/>
    </row>
    <row r="143" spans="1:10" s="8" customFormat="1" ht="15.75">
      <c r="A143" s="54"/>
      <c r="B143" s="54"/>
      <c r="C143" s="55"/>
      <c r="D143" s="55"/>
      <c r="E143" s="55"/>
      <c r="F143" s="55"/>
      <c r="G143" s="10"/>
      <c r="H143" s="10"/>
      <c r="I143" s="10"/>
      <c r="J143" s="10"/>
    </row>
    <row r="144" spans="1:10" s="8" customFormat="1" ht="15.75">
      <c r="A144" s="54"/>
      <c r="B144" s="54"/>
      <c r="C144" s="55"/>
      <c r="D144" s="55"/>
      <c r="E144" s="55"/>
      <c r="F144" s="55"/>
      <c r="G144" s="10"/>
      <c r="H144" s="10"/>
      <c r="I144" s="10"/>
      <c r="J144" s="10"/>
    </row>
    <row r="145" spans="1:10" s="8" customFormat="1" ht="15.75">
      <c r="A145" s="54"/>
      <c r="B145" s="54"/>
      <c r="C145" s="55"/>
      <c r="D145" s="55"/>
      <c r="E145" s="55"/>
      <c r="F145" s="55"/>
      <c r="G145" s="10"/>
      <c r="H145" s="10"/>
      <c r="I145" s="10"/>
      <c r="J145" s="10"/>
    </row>
    <row r="146" spans="1:10" s="8" customFormat="1" ht="15.75">
      <c r="A146" s="54"/>
      <c r="B146" s="54"/>
      <c r="C146" s="55"/>
      <c r="D146" s="55"/>
      <c r="E146" s="55"/>
      <c r="F146" s="55"/>
      <c r="G146" s="10"/>
      <c r="H146" s="10"/>
      <c r="I146" s="10"/>
      <c r="J146" s="10"/>
    </row>
    <row r="147" spans="1:10" s="8" customFormat="1" ht="15.75">
      <c r="A147" s="54"/>
      <c r="B147" s="54"/>
      <c r="C147" s="55"/>
      <c r="D147" s="55"/>
      <c r="E147" s="55"/>
      <c r="F147" s="55"/>
      <c r="G147" s="10"/>
      <c r="H147" s="10"/>
      <c r="I147" s="10"/>
      <c r="J147" s="10"/>
    </row>
    <row r="148" spans="1:10" s="8" customFormat="1" ht="15.75">
      <c r="A148" s="54"/>
      <c r="B148" s="54"/>
      <c r="C148" s="55"/>
      <c r="D148" s="55"/>
      <c r="E148" s="55"/>
      <c r="F148" s="55"/>
      <c r="G148" s="10"/>
      <c r="H148" s="10"/>
      <c r="I148" s="10"/>
      <c r="J148" s="10"/>
    </row>
    <row r="149" spans="1:10" s="8" customFormat="1" ht="15.75">
      <c r="A149" s="54"/>
      <c r="B149" s="54"/>
      <c r="C149" s="55"/>
      <c r="D149" s="55"/>
      <c r="E149" s="55"/>
      <c r="F149" s="55"/>
      <c r="G149" s="10"/>
      <c r="H149" s="10"/>
      <c r="I149" s="10"/>
      <c r="J149" s="10"/>
    </row>
    <row r="150" spans="1:10" s="8" customFormat="1" ht="15.75">
      <c r="A150" s="54"/>
      <c r="B150" s="54"/>
      <c r="C150" s="55"/>
      <c r="D150" s="55"/>
      <c r="E150" s="55"/>
      <c r="F150" s="55"/>
      <c r="G150" s="10"/>
      <c r="H150" s="10"/>
      <c r="I150" s="10"/>
      <c r="J150" s="10"/>
    </row>
    <row r="151" spans="1:10" s="8" customFormat="1" ht="15.75">
      <c r="A151" s="54"/>
      <c r="B151" s="54"/>
      <c r="C151" s="55"/>
      <c r="D151" s="55"/>
      <c r="E151" s="55"/>
      <c r="F151" s="55"/>
      <c r="G151" s="10"/>
      <c r="H151" s="10"/>
      <c r="I151" s="10"/>
      <c r="J151" s="10"/>
    </row>
    <row r="152" spans="1:10" s="8" customFormat="1" ht="15.75">
      <c r="A152" s="54"/>
      <c r="B152" s="54"/>
      <c r="C152" s="55"/>
      <c r="D152" s="55"/>
      <c r="E152" s="55"/>
      <c r="F152" s="55"/>
      <c r="G152" s="10"/>
      <c r="H152" s="10"/>
      <c r="I152" s="10"/>
      <c r="J152" s="10"/>
    </row>
    <row r="153" spans="1:10" s="8" customFormat="1" ht="15.75">
      <c r="A153" s="54"/>
      <c r="B153" s="54"/>
      <c r="C153" s="55"/>
      <c r="D153" s="55"/>
      <c r="E153" s="55"/>
      <c r="F153" s="55"/>
      <c r="G153" s="10"/>
      <c r="H153" s="10"/>
      <c r="I153" s="10"/>
      <c r="J153" s="10"/>
    </row>
    <row r="154" spans="1:10" s="8" customFormat="1" ht="15.75">
      <c r="A154" s="54"/>
      <c r="B154" s="54"/>
      <c r="C154" s="55"/>
      <c r="D154" s="55"/>
      <c r="E154" s="55"/>
      <c r="F154" s="55"/>
      <c r="G154" s="10"/>
      <c r="H154" s="10"/>
      <c r="I154" s="10"/>
      <c r="J154" s="10"/>
    </row>
    <row r="155" spans="1:10" s="8" customFormat="1" ht="15.75">
      <c r="A155" s="54"/>
      <c r="B155" s="54"/>
      <c r="C155" s="55"/>
      <c r="D155" s="55"/>
      <c r="E155" s="55"/>
      <c r="F155" s="55"/>
      <c r="G155" s="10"/>
      <c r="H155" s="10"/>
      <c r="I155" s="10"/>
      <c r="J155" s="10"/>
    </row>
    <row r="156" spans="1:10" s="8" customFormat="1" ht="15.75">
      <c r="A156" s="54"/>
      <c r="B156" s="54"/>
      <c r="C156" s="55"/>
      <c r="D156" s="55"/>
      <c r="E156" s="55"/>
      <c r="F156" s="55"/>
      <c r="G156" s="10"/>
      <c r="H156" s="10"/>
      <c r="I156" s="10"/>
      <c r="J156" s="10"/>
    </row>
    <row r="157" spans="1:10" s="8" customFormat="1" ht="15.75">
      <c r="A157" s="54"/>
      <c r="B157" s="54"/>
      <c r="C157" s="55"/>
      <c r="D157" s="55"/>
      <c r="E157" s="55"/>
      <c r="F157" s="55"/>
      <c r="G157" s="10"/>
      <c r="H157" s="10"/>
      <c r="I157" s="10"/>
      <c r="J157" s="10"/>
    </row>
    <row r="158" spans="1:10" s="8" customFormat="1" ht="15.75">
      <c r="A158" s="54"/>
      <c r="B158" s="54"/>
      <c r="C158" s="55"/>
      <c r="D158" s="55"/>
      <c r="E158" s="55"/>
      <c r="F158" s="55"/>
      <c r="G158" s="10"/>
      <c r="H158" s="10"/>
      <c r="I158" s="10"/>
      <c r="J158" s="10"/>
    </row>
    <row r="159" spans="1:10" s="8" customFormat="1" ht="15.75">
      <c r="A159" s="54"/>
      <c r="B159" s="54"/>
      <c r="C159" s="55"/>
      <c r="D159" s="55"/>
      <c r="E159" s="55"/>
      <c r="F159" s="55"/>
      <c r="G159" s="10"/>
      <c r="H159" s="10"/>
      <c r="I159" s="10"/>
      <c r="J159" s="10"/>
    </row>
    <row r="160" spans="1:10" s="8" customFormat="1" ht="15.75">
      <c r="A160" s="54"/>
      <c r="B160" s="54"/>
      <c r="C160" s="55"/>
      <c r="D160" s="55"/>
      <c r="E160" s="55"/>
      <c r="F160" s="55"/>
      <c r="G160" s="10"/>
      <c r="H160" s="10"/>
      <c r="I160" s="10"/>
      <c r="J160" s="10"/>
    </row>
    <row r="161" spans="1:10" s="8" customFormat="1" ht="15.75">
      <c r="A161" s="54"/>
      <c r="B161" s="54"/>
      <c r="C161" s="55"/>
      <c r="D161" s="55"/>
      <c r="E161" s="55"/>
      <c r="F161" s="55"/>
      <c r="G161" s="10"/>
      <c r="H161" s="10"/>
      <c r="I161" s="10"/>
      <c r="J161" s="10"/>
    </row>
    <row r="162" spans="1:10" s="8" customFormat="1" ht="15.75">
      <c r="A162" s="54"/>
      <c r="B162" s="54"/>
      <c r="C162" s="55"/>
      <c r="D162" s="55"/>
      <c r="E162" s="55"/>
      <c r="F162" s="55"/>
      <c r="G162" s="10"/>
      <c r="H162" s="10"/>
      <c r="I162" s="10"/>
      <c r="J162" s="10"/>
    </row>
    <row r="163" spans="1:10" s="8" customFormat="1" ht="15.75">
      <c r="A163" s="54"/>
      <c r="B163" s="54"/>
      <c r="C163" s="55"/>
      <c r="D163" s="55"/>
      <c r="E163" s="55"/>
      <c r="F163" s="55"/>
      <c r="G163" s="10"/>
      <c r="H163" s="10"/>
      <c r="I163" s="10"/>
      <c r="J163" s="10"/>
    </row>
    <row r="164" spans="1:10" s="8" customFormat="1" ht="15.75">
      <c r="A164" s="54"/>
      <c r="B164" s="54"/>
      <c r="C164" s="55"/>
      <c r="D164" s="55"/>
      <c r="E164" s="55"/>
      <c r="F164" s="55"/>
      <c r="G164" s="10"/>
      <c r="H164" s="10"/>
      <c r="I164" s="10"/>
      <c r="J164" s="10"/>
    </row>
    <row r="165" spans="1:10" s="8" customFormat="1" ht="15.75">
      <c r="A165" s="54"/>
      <c r="B165" s="54"/>
      <c r="C165" s="55"/>
      <c r="D165" s="55"/>
      <c r="E165" s="55"/>
      <c r="F165" s="55"/>
      <c r="G165" s="10"/>
      <c r="H165" s="10"/>
      <c r="I165" s="10"/>
      <c r="J165" s="10"/>
    </row>
    <row r="166" spans="1:10" s="8" customFormat="1" ht="15.75">
      <c r="A166" s="54"/>
      <c r="B166" s="54"/>
      <c r="C166" s="55"/>
      <c r="D166" s="55"/>
      <c r="E166" s="55"/>
      <c r="F166" s="55"/>
      <c r="G166" s="10"/>
      <c r="H166" s="10"/>
      <c r="I166" s="10"/>
      <c r="J166" s="10"/>
    </row>
    <row r="167" spans="1:10" s="8" customFormat="1" ht="15.75">
      <c r="A167" s="54"/>
      <c r="B167" s="54"/>
      <c r="C167" s="55"/>
      <c r="D167" s="55"/>
      <c r="E167" s="55"/>
      <c r="F167" s="55"/>
      <c r="G167" s="10"/>
      <c r="H167" s="10"/>
      <c r="I167" s="10"/>
      <c r="J167" s="10"/>
    </row>
    <row r="168" spans="1:10" s="8" customFormat="1" ht="15.75">
      <c r="A168" s="54"/>
      <c r="B168" s="54"/>
      <c r="C168" s="55"/>
      <c r="D168" s="55"/>
      <c r="E168" s="55"/>
      <c r="F168" s="55"/>
      <c r="G168" s="10"/>
      <c r="H168" s="10"/>
      <c r="I168" s="10"/>
      <c r="J168" s="10"/>
    </row>
    <row r="169" spans="1:10" s="8" customFormat="1" ht="15.75">
      <c r="A169" s="54"/>
      <c r="B169" s="54"/>
      <c r="C169" s="55"/>
      <c r="D169" s="55"/>
      <c r="E169" s="55"/>
      <c r="F169" s="55"/>
      <c r="G169" s="10"/>
      <c r="H169" s="10"/>
      <c r="I169" s="10"/>
      <c r="J169" s="10"/>
    </row>
    <row r="170" spans="1:10" s="8" customFormat="1" ht="15.75">
      <c r="A170" s="54"/>
      <c r="B170" s="54"/>
      <c r="C170" s="55"/>
      <c r="D170" s="55"/>
      <c r="E170" s="55"/>
      <c r="F170" s="55"/>
      <c r="G170" s="10"/>
      <c r="H170" s="10"/>
      <c r="I170" s="10"/>
      <c r="J170" s="10"/>
    </row>
    <row r="171" spans="1:10" s="8" customFormat="1" ht="15.75">
      <c r="A171" s="54"/>
      <c r="B171" s="54"/>
      <c r="C171" s="55"/>
      <c r="D171" s="55"/>
      <c r="E171" s="55"/>
      <c r="F171" s="55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2012-10-26T09:14:38Z</dcterms:created>
  <dcterms:modified xsi:type="dcterms:W3CDTF">2012-10-26T09:16:38Z</dcterms:modified>
  <cp:category/>
  <cp:version/>
  <cp:contentType/>
  <cp:contentStatus/>
</cp:coreProperties>
</file>