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<sst xmlns="http://schemas.openxmlformats.org/spreadsheetml/2006/main" count="94" uniqueCount="78">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</sst>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7599,91</v>
          </cell>
          <cell r="S94">
            <v>7580.17</v>
          </cell>
        </row>
        <row r="106">
          <cell r="K106" t="str">
            <v>379,27</v>
          </cell>
          <cell r="S106">
            <v>377.82</v>
          </cell>
        </row>
        <row r="141">
          <cell r="K141" t="str">
            <v>1959,77</v>
          </cell>
          <cell r="S141">
            <v>1980.12</v>
          </cell>
        </row>
        <row r="170">
          <cell r="K170" t="str">
            <v>4275,89</v>
          </cell>
          <cell r="S170">
            <v>4249.59</v>
          </cell>
        </row>
      </sheetData>
      <sheetData sheetId="2">
        <row r="34">
          <cell r="I34" t="str">
            <v>7434,33</v>
          </cell>
          <cell r="L34">
            <v>7405.5</v>
          </cell>
        </row>
        <row r="111">
          <cell r="I111" t="str">
            <v>5886,17</v>
          </cell>
          <cell r="L111">
            <v>5867.09</v>
          </cell>
        </row>
        <row r="168">
          <cell r="I168" t="str">
            <v>3572,26</v>
          </cell>
          <cell r="L168">
            <v>3558.1800000000003</v>
          </cell>
        </row>
      </sheetData>
      <sheetData sheetId="3">
        <row r="3">
          <cell r="D3">
            <v>41236</v>
          </cell>
          <cell r="L3" t="str">
            <v>524,3</v>
          </cell>
        </row>
        <row r="4">
          <cell r="D4">
            <v>41229</v>
          </cell>
          <cell r="L4" t="str">
            <v>522,2</v>
          </cell>
        </row>
        <row r="5">
          <cell r="D5">
            <v>41222</v>
          </cell>
          <cell r="L5" t="str">
            <v>522,7</v>
          </cell>
        </row>
      </sheetData>
      <sheetData sheetId="4">
        <row r="8">
          <cell r="C8">
            <v>6.78</v>
          </cell>
          <cell r="D8">
            <v>6.78</v>
          </cell>
          <cell r="E8">
            <v>7.58</v>
          </cell>
          <cell r="F8">
            <v>7.58</v>
          </cell>
        </row>
      </sheetData>
      <sheetData sheetId="5">
        <row r="7">
          <cell r="L7">
            <v>31.0565</v>
          </cell>
          <cell r="Q7">
            <v>30.811</v>
          </cell>
        </row>
        <row r="9">
          <cell r="L9">
            <v>40.2057</v>
          </cell>
          <cell r="Q9">
            <v>40.0759</v>
          </cell>
        </row>
      </sheetData>
      <sheetData sheetId="6">
        <row r="83">
          <cell r="M83" t="str">
            <v>88,80</v>
          </cell>
          <cell r="P83">
            <v>88.91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824.7</v>
          </cell>
          <cell r="V5">
            <v>793.7</v>
          </cell>
          <cell r="W5">
            <v>614.8</v>
          </cell>
          <cell r="X5">
            <v>589</v>
          </cell>
        </row>
      </sheetData>
      <sheetData sheetId="12">
        <row r="187">
          <cell r="C187">
            <v>110.2852</v>
          </cell>
        </row>
        <row r="192">
          <cell r="C192">
            <v>110.25</v>
          </cell>
        </row>
      </sheetData>
      <sheetData sheetId="13">
        <row r="187">
          <cell r="C187">
            <v>1721.35</v>
          </cell>
        </row>
        <row r="192">
          <cell r="C192">
            <v>1712.7</v>
          </cell>
        </row>
      </sheetData>
      <sheetData sheetId="14">
        <row r="187">
          <cell r="C187">
            <v>8044.81</v>
          </cell>
        </row>
        <row r="192">
          <cell r="C192">
            <v>8046.91</v>
          </cell>
        </row>
      </sheetData>
      <sheetData sheetId="15">
        <row r="187">
          <cell r="C187">
            <v>17616</v>
          </cell>
        </row>
        <row r="192">
          <cell r="C192">
            <v>17650</v>
          </cell>
        </row>
      </sheetData>
      <sheetData sheetId="16">
        <row r="187">
          <cell r="C187">
            <v>2082.72</v>
          </cell>
        </row>
        <row r="192">
          <cell r="C192">
            <v>2094</v>
          </cell>
        </row>
      </sheetData>
      <sheetData sheetId="17">
        <row r="187">
          <cell r="C187">
            <v>18.9</v>
          </cell>
        </row>
        <row r="192">
          <cell r="C192">
            <v>19.34</v>
          </cell>
        </row>
      </sheetData>
      <sheetData sheetId="18">
        <row r="187">
          <cell r="C187">
            <v>871.3429</v>
          </cell>
        </row>
        <row r="192">
          <cell r="C192">
            <v>863.4</v>
          </cell>
        </row>
      </sheetData>
      <sheetData sheetId="19">
        <row r="187">
          <cell r="C187">
            <v>19278.0771</v>
          </cell>
        </row>
        <row r="192">
          <cell r="C192">
            <v>19339.9</v>
          </cell>
        </row>
      </sheetData>
      <sheetData sheetId="20">
        <row r="187">
          <cell r="C187">
            <v>57474.57</v>
          </cell>
        </row>
        <row r="192">
          <cell r="C192">
            <v>57852.53</v>
          </cell>
        </row>
      </sheetData>
      <sheetData sheetId="21">
        <row r="187">
          <cell r="C187">
            <v>9458.18</v>
          </cell>
        </row>
        <row r="192">
          <cell r="C192">
            <v>9446.01</v>
          </cell>
        </row>
      </sheetData>
      <sheetData sheetId="22">
        <row r="187">
          <cell r="C187">
            <v>1416.18</v>
          </cell>
        </row>
        <row r="192">
          <cell r="C192">
            <v>1415.95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13025.58</v>
          </cell>
        </row>
        <row r="192">
          <cell r="C192">
            <v>13021.82</v>
          </cell>
        </row>
      </sheetData>
      <sheetData sheetId="25">
        <row r="187">
          <cell r="C187">
            <v>1406.89</v>
          </cell>
        </row>
        <row r="192">
          <cell r="C192">
            <v>1405.97</v>
          </cell>
        </row>
      </sheetData>
      <sheetData sheetId="26">
        <row r="187">
          <cell r="C187">
            <v>1435.36</v>
          </cell>
        </row>
        <row r="192">
          <cell r="C192">
            <v>1436.55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" sqref="F9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41246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41243</v>
      </c>
      <c r="F4" s="14">
        <f>I1</f>
        <v>41246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1436.55</v>
      </c>
      <c r="F6" s="19">
        <f>'[1]РТС'!C187</f>
        <v>1435.36</v>
      </c>
      <c r="G6" s="20">
        <f>IF(ISERROR(F6/E6-1),"н/д",F6/E6-1)</f>
        <v>-0.0008283735338137088</v>
      </c>
      <c r="H6" s="20">
        <f>IF(ISERROR(F6/D6-1),"н/д",F6/D6-1)</f>
        <v>0</v>
      </c>
      <c r="I6" s="20">
        <f>IF(ISERROR(F6/C6-1),"н/д",F6/C6-1)</f>
        <v>0.0036126833728131746</v>
      </c>
      <c r="J6" s="20">
        <f>IF(ISERROR(F6/B6-1),"н/д",F6/B6-1)</f>
        <v>-0.18906214689265544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1405.97</v>
      </c>
      <c r="F7" s="19">
        <f>'[1]ММВБ'!C187</f>
        <v>1406.89</v>
      </c>
      <c r="G7" s="20">
        <f>IF(ISERROR(F7/E7-1),"н/д",F7/E7-1)</f>
        <v>0.0006543525110778159</v>
      </c>
      <c r="H7" s="20">
        <f>IF(ISERROR(F7/D7-1),"н/д",F7/D7-1)</f>
        <v>0</v>
      </c>
      <c r="I7" s="20">
        <f>IF(ISERROR(F7/C7-1),"н/д",F7/C7-1)</f>
        <v>-0.028630539754053386</v>
      </c>
      <c r="J7" s="20">
        <f>IF(ISERROR(F7/B7-1),"н/д",F7/B7-1)</f>
        <v>-0.15654076738609102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13021.82</v>
      </c>
      <c r="F9" s="19">
        <f>'[1]DJIA (США)'!C187</f>
        <v>13025.58</v>
      </c>
      <c r="G9" s="20">
        <f aca="true" t="shared" si="0" ref="G9:G15">IF(ISERROR(F9/E9-1),"н/д",F9/E9-1)</f>
        <v>0.0002887461199740926</v>
      </c>
      <c r="H9" s="20">
        <f>IF(ISERROR(F9/D9-1),"н/д",F9/D9-1)</f>
        <v>0</v>
      </c>
      <c r="I9" s="20">
        <f>IF(ISERROR(F9/C9-1),"н/д",F9/C9-1)</f>
        <v>0.05385495699480902</v>
      </c>
      <c r="J9" s="20">
        <f aca="true" t="shared" si="1" ref="J9:J15">IF(ISERROR(F9/B9-1),"н/д",F9/B9-1)</f>
        <v>0.11568137044967886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1415.95</v>
      </c>
      <c r="F11" s="19">
        <f>'[1]S&amp;P500 (США)'!C187</f>
        <v>1416.18</v>
      </c>
      <c r="G11" s="20">
        <f t="shared" si="0"/>
        <v>0.000162435114234194</v>
      </c>
      <c r="H11" s="20">
        <f>IF(ISERROR(F11/D11-1),"н/д",F11/D11-1)</f>
        <v>0</v>
      </c>
      <c r="I11" s="20">
        <f t="shared" si="3"/>
        <v>0.10828497446708818</v>
      </c>
      <c r="J11" s="20">
        <f t="shared" si="1"/>
        <v>0.11334905660377359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3558.1800000000003</v>
      </c>
      <c r="F12" s="19">
        <f>'[1]евр-индексы'!I168*1</f>
        <v>3572.26</v>
      </c>
      <c r="G12" s="20">
        <f t="shared" si="0"/>
        <v>0.003957079180929579</v>
      </c>
      <c r="H12" s="20">
        <f t="shared" si="2"/>
        <v>0</v>
      </c>
      <c r="I12" s="20">
        <f t="shared" si="3"/>
        <v>0.13861973123900362</v>
      </c>
      <c r="J12" s="20">
        <f t="shared" si="1"/>
        <v>-0.060426091530773274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7405.5</v>
      </c>
      <c r="F13" s="19">
        <f>'[1]евр-индексы'!I34*1</f>
        <v>7434.33</v>
      </c>
      <c r="G13" s="20">
        <f t="shared" si="0"/>
        <v>0.0038930524610087947</v>
      </c>
      <c r="H13" s="20">
        <f t="shared" si="2"/>
        <v>0</v>
      </c>
      <c r="I13" s="20">
        <f t="shared" si="3"/>
        <v>0.22720834874016171</v>
      </c>
      <c r="J13" s="20">
        <f t="shared" si="1"/>
        <v>0.05153182461103256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5867.09</v>
      </c>
      <c r="F14" s="19">
        <f>'[1]евр-индексы'!I111*1</f>
        <v>5886.17</v>
      </c>
      <c r="G14" s="20">
        <f t="shared" si="0"/>
        <v>0.0032520380631624324</v>
      </c>
      <c r="H14" s="20">
        <f t="shared" si="2"/>
        <v>0</v>
      </c>
      <c r="I14" s="20">
        <f t="shared" si="3"/>
        <v>0.04185900794381281</v>
      </c>
      <c r="J14" s="20">
        <f t="shared" si="1"/>
        <v>-0.011724311618535932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9446.01</v>
      </c>
      <c r="F15" s="19">
        <f>'[1]Япония'!C187</f>
        <v>9458.18</v>
      </c>
      <c r="G15" s="20">
        <f t="shared" si="0"/>
        <v>0.0012883746682461616</v>
      </c>
      <c r="H15" s="20">
        <f t="shared" si="2"/>
        <v>0</v>
      </c>
      <c r="I15" s="20">
        <f t="shared" si="3"/>
        <v>0.1272652570687678</v>
      </c>
      <c r="J15" s="20">
        <f t="shared" si="1"/>
        <v>-0.10272459918413812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'[1]азия-индексы'!S94*1</f>
        <v>7580.17</v>
      </c>
      <c r="F17" s="19">
        <f>'[1]азия-индексы'!K94*1</f>
        <v>7599.91</v>
      </c>
      <c r="G17" s="20">
        <f aca="true" t="shared" si="4" ref="G17:G22">IF(ISERROR(F17/E17-1),"н/д",F17/E17-1)</f>
        <v>0.0026041632311675222</v>
      </c>
      <c r="H17" s="20">
        <f aca="true" t="shared" si="5" ref="H17:H22">IF(ISERROR(F17/D17-1),"н/д",F17/D17-1)</f>
        <v>0</v>
      </c>
      <c r="I17" s="20">
        <f aca="true" t="shared" si="6" ref="I17:I22">IF(ISERROR(F17/C17-1),"н/д",F17/C17-1)</f>
        <v>0.07146019196282549</v>
      </c>
      <c r="J17" s="20">
        <f aca="true" t="shared" si="7" ref="J17:J22">IF(ISERROR(F17/B17-1),"н/д",F17/B17-1)</f>
        <v>-0.13813676570650946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377.82</v>
      </c>
      <c r="F18" s="19">
        <f>'[1]азия-индексы'!K106*1</f>
        <v>379.27</v>
      </c>
      <c r="G18" s="20">
        <f t="shared" si="4"/>
        <v>0.0038378063628181636</v>
      </c>
      <c r="H18" s="20">
        <f t="shared" si="5"/>
        <v>0</v>
      </c>
      <c r="I18" s="20">
        <f>IF(ISERROR(F18/C18-1),"н/д",F18/C18-1)</f>
        <v>0.11773547094188364</v>
      </c>
      <c r="J18" s="20">
        <f t="shared" si="7"/>
        <v>-0.2114968814968815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19339.9</v>
      </c>
      <c r="F19" s="19">
        <f>'[1]Индия'!C187</f>
        <v>19278.0771</v>
      </c>
      <c r="G19" s="20">
        <f t="shared" si="4"/>
        <v>-0.00319665044803763</v>
      </c>
      <c r="H19" s="20">
        <f t="shared" si="5"/>
        <v>0</v>
      </c>
      <c r="I19" s="20">
        <f t="shared" si="6"/>
        <v>0.21899578999817892</v>
      </c>
      <c r="J19" s="20">
        <f t="shared" si="7"/>
        <v>0.006354924792522976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4249.59</v>
      </c>
      <c r="F20" s="19">
        <f>'[1]азия-индексы'!K170*1</f>
        <v>4275.89</v>
      </c>
      <c r="G20" s="20">
        <f t="shared" si="4"/>
        <v>0.006188832334413474</v>
      </c>
      <c r="H20" s="20">
        <f t="shared" si="5"/>
        <v>0</v>
      </c>
      <c r="I20" s="20">
        <f t="shared" si="6"/>
        <v>0.09946336784886878</v>
      </c>
      <c r="J20" s="20">
        <f>IF(ISERROR(F20/B20-1),"н/д",F20/B20-1)</f>
        <v>0.22905720034492671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1980.12</v>
      </c>
      <c r="F21" s="19">
        <f>'[1]азия-индексы'!K141*1</f>
        <v>1959.77</v>
      </c>
      <c r="G21" s="20">
        <f t="shared" si="4"/>
        <v>-0.010277154919903775</v>
      </c>
      <c r="H21" s="20">
        <f t="shared" si="5"/>
        <v>0</v>
      </c>
      <c r="I21" s="20">
        <f t="shared" si="6"/>
        <v>-0.10924808988559775</v>
      </c>
      <c r="J21" s="20">
        <f t="shared" si="7"/>
        <v>-0.3020953485249871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57852.53</v>
      </c>
      <c r="F22" s="19">
        <f>'[1]Бразилия'!C187</f>
        <v>57474.57</v>
      </c>
      <c r="G22" s="20">
        <f t="shared" si="4"/>
        <v>-0.0065331628538976005</v>
      </c>
      <c r="H22" s="20">
        <f t="shared" si="5"/>
        <v>0</v>
      </c>
      <c r="I22" s="20">
        <f t="shared" si="6"/>
        <v>-0.019211482794392</v>
      </c>
      <c r="J22" s="20">
        <f t="shared" si="7"/>
        <v>-0.18042213103533233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110.25</v>
      </c>
      <c r="F24" s="29">
        <f>'[1]нефть Brent'!C187</f>
        <v>110.2852</v>
      </c>
      <c r="G24" s="20">
        <f>IF(ISERROR(F24/E24-1),"н/д",F24/E24-1)</f>
        <v>0.00031927437641732226</v>
      </c>
      <c r="H24" s="20">
        <f aca="true" t="shared" si="8" ref="H24:H33">IF(ISERROR(F24/D24-1),"н/д",F24/D24-1)</f>
        <v>0</v>
      </c>
      <c r="I24" s="20">
        <f aca="true" t="shared" si="9" ref="I24:I33">IF(ISERROR(F24/C24-1),"н/д",F24/C24-1)</f>
        <v>-0.019251222765673592</v>
      </c>
      <c r="J24" s="20">
        <f>IF(ISERROR(F24/B24-1),"н/д",F24/B24-1)</f>
        <v>0.15240543364681303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88.91</v>
      </c>
      <c r="F25" s="29">
        <f>'[1]сырье'!M83*1</f>
        <v>88.8</v>
      </c>
      <c r="G25" s="20">
        <f aca="true" t="shared" si="10" ref="G25:G33">IF(ISERROR(F25/E25-1),"н/д",F25/E25-1)</f>
        <v>-0.0012372061635361753</v>
      </c>
      <c r="H25" s="20">
        <f t="shared" si="8"/>
        <v>0</v>
      </c>
      <c r="I25" s="20">
        <f t="shared" si="9"/>
        <v>-0.12348238081137097</v>
      </c>
      <c r="J25" s="20">
        <f aca="true" t="shared" si="11" ref="J25:J31">IF(ISERROR(F25/B25-1),"н/д",F25/B25-1)</f>
        <v>-0.005042016806722671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1712.7</v>
      </c>
      <c r="F26" s="19">
        <f>'[1]Золото'!C187</f>
        <v>1721.35</v>
      </c>
      <c r="G26" s="20">
        <f t="shared" si="10"/>
        <v>0.005050505050504972</v>
      </c>
      <c r="H26" s="20">
        <f t="shared" si="8"/>
        <v>0</v>
      </c>
      <c r="I26" s="20">
        <f t="shared" si="9"/>
        <v>0.07042317208089188</v>
      </c>
      <c r="J26" s="20">
        <f t="shared" si="11"/>
        <v>0.2527108652936467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8046.91</v>
      </c>
      <c r="F27" s="19">
        <f>'[1]Медь'!C187</f>
        <v>8044.81</v>
      </c>
      <c r="G27" s="20">
        <f t="shared" si="10"/>
        <v>-0.0002609697386947163</v>
      </c>
      <c r="H27" s="20">
        <f t="shared" si="8"/>
        <v>0</v>
      </c>
      <c r="I27" s="20">
        <f t="shared" si="9"/>
        <v>0.06822729335471323</v>
      </c>
      <c r="J27" s="20">
        <f t="shared" si="11"/>
        <v>-0.14431479748127973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17650</v>
      </c>
      <c r="F28" s="19">
        <f>'[1]Никель'!C187</f>
        <v>17616</v>
      </c>
      <c r="G28" s="20">
        <f t="shared" si="10"/>
        <v>-0.0019263456090651276</v>
      </c>
      <c r="H28" s="20">
        <f t="shared" si="8"/>
        <v>0</v>
      </c>
      <c r="I28" s="20">
        <f t="shared" si="9"/>
        <v>-0.07769961695447414</v>
      </c>
      <c r="J28" s="20">
        <f t="shared" si="11"/>
        <v>-0.26215706806282724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2094</v>
      </c>
      <c r="F29" s="19">
        <f>'[1]Алюминий'!C187</f>
        <v>2082.72</v>
      </c>
      <c r="G29" s="20">
        <f t="shared" si="10"/>
        <v>-0.005386819484240801</v>
      </c>
      <c r="H29" s="20">
        <f t="shared" si="8"/>
        <v>0</v>
      </c>
      <c r="I29" s="20">
        <f t="shared" si="9"/>
        <v>-0.011993750801131076</v>
      </c>
      <c r="J29" s="20">
        <f t="shared" si="11"/>
        <v>-0.1628938906752413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19.34</v>
      </c>
      <c r="F31" s="19">
        <f>'[1]Сахар'!C187</f>
        <v>18.9</v>
      </c>
      <c r="G31" s="20">
        <f t="shared" si="10"/>
        <v>-0.022750775594622574</v>
      </c>
      <c r="H31" s="20">
        <f t="shared" si="8"/>
        <v>0</v>
      </c>
      <c r="I31" s="20">
        <f t="shared" si="9"/>
        <v>-0.188492915414341</v>
      </c>
      <c r="J31" s="20">
        <f t="shared" si="11"/>
        <v>-0.4045368620037807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863.4</v>
      </c>
      <c r="F33" s="19">
        <f>'[1]Пшеница'!C187</f>
        <v>871.3429</v>
      </c>
      <c r="G33" s="20">
        <f t="shared" si="10"/>
        <v>0.009199559879546015</v>
      </c>
      <c r="H33" s="20">
        <f t="shared" si="8"/>
        <v>0</v>
      </c>
      <c r="I33" s="20">
        <f t="shared" si="9"/>
        <v>0.2483422636103152</v>
      </c>
      <c r="J33" s="20">
        <f>IF(ISERROR(F33/B33-1),"н/д",F33/B33-1)</f>
        <v>0.13863529051661483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41243</v>
      </c>
      <c r="F35" s="33">
        <f>I1</f>
        <v>41246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793.7</v>
      </c>
      <c r="F37" s="19">
        <f>'[1]ост. ср-тв на кс'!U5</f>
        <v>824.7</v>
      </c>
      <c r="G37" s="20">
        <f t="shared" si="12"/>
        <v>0.03905757843013724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-0.15966985938455258</v>
      </c>
      <c r="J37" s="20">
        <f aca="true" t="shared" si="15" ref="J37:J42">IF(ISERROR(F37/B37-1),"н/д",F37/B37-1)</f>
        <v>-0.15311152187307442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589</v>
      </c>
      <c r="F38" s="19">
        <f>'[1]ост. ср-тв на кс'!W5</f>
        <v>614.8</v>
      </c>
      <c r="G38" s="20">
        <f t="shared" si="12"/>
        <v>0.0438030560271645</v>
      </c>
      <c r="H38" s="20">
        <f t="shared" si="13"/>
        <v>0</v>
      </c>
      <c r="I38" s="20">
        <f t="shared" si="14"/>
        <v>-0.1641060503059144</v>
      </c>
      <c r="J38" s="20">
        <f t="shared" si="15"/>
        <v>-0.03741975888523574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6.78</v>
      </c>
      <c r="F39" s="28">
        <f>'[1]mibid-mibor'!D8</f>
        <v>6.78</v>
      </c>
      <c r="G39" s="20">
        <f t="shared" si="12"/>
        <v>0</v>
      </c>
      <c r="H39" s="20">
        <f t="shared" si="13"/>
        <v>0</v>
      </c>
      <c r="I39" s="20">
        <f t="shared" si="14"/>
        <v>0.06771653543307088</v>
      </c>
      <c r="J39" s="20">
        <f t="shared" si="15"/>
        <v>-0.03142857142857136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7.58</v>
      </c>
      <c r="F40" s="28">
        <f>'[1]mibid-mibor'!F8</f>
        <v>7.58</v>
      </c>
      <c r="G40" s="20">
        <f t="shared" si="12"/>
        <v>0</v>
      </c>
      <c r="H40" s="20">
        <f t="shared" si="13"/>
        <v>0</v>
      </c>
      <c r="I40" s="20">
        <f t="shared" si="14"/>
        <v>0.025710419485791558</v>
      </c>
      <c r="J40" s="20">
        <f t="shared" si="15"/>
        <v>0.6371490280777539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31.0565</v>
      </c>
      <c r="F41" s="28">
        <f>'[1]МакроDelay'!Q7</f>
        <v>30.811</v>
      </c>
      <c r="G41" s="20">
        <f>IF(ISERROR(F41/E41-1),"н/д",F41/E41-1)</f>
        <v>-0.007904947434514531</v>
      </c>
      <c r="H41" s="20">
        <f>IF(ISERROR(F41/D41-1),"н/д",F41/D41-1)</f>
        <v>0</v>
      </c>
      <c r="I41" s="20">
        <f t="shared" si="14"/>
        <v>-0.043022205070765596</v>
      </c>
      <c r="J41" s="20">
        <f t="shared" si="15"/>
        <v>0.0029622395833333037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40.2057</v>
      </c>
      <c r="F42" s="28">
        <f>'[1]МакроDelay'!Q9</f>
        <v>40.0759</v>
      </c>
      <c r="G42" s="20">
        <f t="shared" si="12"/>
        <v>-0.003228397963472962</v>
      </c>
      <c r="H42" s="20">
        <f t="shared" si="13"/>
        <v>0</v>
      </c>
      <c r="I42" s="20">
        <f t="shared" si="14"/>
        <v>-0.038284983009929</v>
      </c>
      <c r="J42" s="20">
        <f t="shared" si="15"/>
        <v>0.007185222417692927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41222</v>
      </c>
      <c r="E43" s="38">
        <f>'[1]ЗВР-cbr'!D4</f>
        <v>41229</v>
      </c>
      <c r="F43" s="38">
        <f>'[1]ЗВР-cbr'!D3</f>
        <v>41236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522,7</v>
      </c>
      <c r="E44" s="19" t="str">
        <f>'[1]ЗВР-cbr'!L4</f>
        <v>522,2</v>
      </c>
      <c r="F44" s="19" t="str">
        <f>'[1]ЗВР-cbr'!L3</f>
        <v>524,3</v>
      </c>
      <c r="G44" s="20">
        <f>IF(ISERROR(F44/E44-1),"н/д",F44/E44-1)</f>
        <v>0.004021447721179516</v>
      </c>
      <c r="H44" s="20"/>
      <c r="I44" s="20">
        <f>IF(ISERROR(F44/C44-1),"н/д",F44/C44-1)</f>
        <v>0.052811244979919625</v>
      </c>
      <c r="J44" s="20">
        <f>IF(ISERROR(F44/B44-1),"н/д",F44/B44-1)</f>
        <v>0.19785241032670764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41232</v>
      </c>
      <c r="F45" s="38">
        <v>41239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6</v>
      </c>
      <c r="F46" s="42">
        <v>6.1</v>
      </c>
      <c r="G46" s="20">
        <f>IF(ISERROR(F46-E46),"н/д",F46-E46)/100</f>
        <v>0.0009999999999999966</v>
      </c>
      <c r="H46" s="20">
        <f>IF(ISERROR(F46-D46),"н/д",F46-D46)/100</f>
        <v>0.003999999999999995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41091</v>
      </c>
      <c r="E64" s="44">
        <v>41122</v>
      </c>
      <c r="F64" s="44">
        <v>41153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12833.44</v>
      </c>
      <c r="E65" s="19">
        <v>12830.586</v>
      </c>
      <c r="F65" s="19">
        <v>13032.058</v>
      </c>
      <c r="G65" s="20">
        <f>IF(ISERROR(F65/E65-1),"н/д",F65/E65-1)</f>
        <v>0.015702478437072287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2012-12-03T09:23:51Z</dcterms:created>
  <dcterms:modified xsi:type="dcterms:W3CDTF">2012-12-03T09:25:18Z</dcterms:modified>
  <cp:category/>
  <cp:version/>
  <cp:contentType/>
  <cp:contentStatus/>
</cp:coreProperties>
</file>