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<sst xmlns="http://schemas.openxmlformats.org/spreadsheetml/2006/main" count="95" uniqueCount="79">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</sst>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7765,02</v>
          </cell>
          <cell r="S93">
            <v>7823.97</v>
          </cell>
        </row>
        <row r="105">
          <cell r="K105" t="str">
            <v>461,42</v>
          </cell>
          <cell r="S105">
            <v>458.97</v>
          </cell>
        </row>
        <row r="140">
          <cell r="K140" t="str">
            <v>2325,68</v>
          </cell>
          <cell r="S140">
            <v>2311.74</v>
          </cell>
        </row>
        <row r="168">
          <cell r="K168" t="str">
            <v>4384,60</v>
          </cell>
          <cell r="S168">
            <v>4384.02</v>
          </cell>
        </row>
      </sheetData>
      <sheetData sheetId="2">
        <row r="34">
          <cell r="I34" t="str">
            <v>7717,69</v>
          </cell>
          <cell r="L34">
            <v>7729.5199999999995</v>
          </cell>
        </row>
        <row r="111">
          <cell r="I111" t="str">
            <v>6104,53</v>
          </cell>
          <cell r="L111">
            <v>6108.49</v>
          </cell>
        </row>
        <row r="168">
          <cell r="I168" t="str">
            <v>3710,85</v>
          </cell>
          <cell r="L168">
            <v>3714.16</v>
          </cell>
        </row>
      </sheetData>
      <sheetData sheetId="3">
        <row r="3">
          <cell r="D3">
            <v>41278</v>
          </cell>
          <cell r="L3" t="str">
            <v>537,4</v>
          </cell>
        </row>
        <row r="4">
          <cell r="D4">
            <v>41271</v>
          </cell>
          <cell r="L4" t="str">
            <v>537,1</v>
          </cell>
        </row>
        <row r="5">
          <cell r="D5">
            <v>41264</v>
          </cell>
          <cell r="L5" t="str">
            <v>532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30.2537</v>
          </cell>
          <cell r="Q7">
            <v>30.2607</v>
          </cell>
        </row>
        <row r="9">
          <cell r="L9">
            <v>40.1104</v>
          </cell>
          <cell r="Q9">
            <v>40.5009</v>
          </cell>
        </row>
      </sheetData>
      <sheetData sheetId="6">
        <row r="83">
          <cell r="M83" t="str">
            <v>94,05</v>
          </cell>
          <cell r="P83">
            <v>94.14</v>
          </cell>
        </row>
        <row r="99">
          <cell r="M99" t="str">
            <v>725,75</v>
          </cell>
          <cell r="P99">
            <v>724</v>
          </cell>
        </row>
        <row r="102">
          <cell r="M102" t="str">
            <v>75,71</v>
          </cell>
          <cell r="P102">
            <v>75.52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186">
          <cell r="C186">
            <v>110.9481</v>
          </cell>
        </row>
        <row r="191">
          <cell r="C191">
            <v>110.95</v>
          </cell>
        </row>
      </sheetData>
      <sheetData sheetId="13">
        <row r="186">
          <cell r="C186">
            <v>1680.42</v>
          </cell>
        </row>
        <row r="191">
          <cell r="C191">
            <v>1669.4</v>
          </cell>
        </row>
      </sheetData>
      <sheetData sheetId="14">
        <row r="186">
          <cell r="C186">
            <v>8002.71</v>
          </cell>
        </row>
        <row r="191">
          <cell r="C191">
            <v>8011.64</v>
          </cell>
        </row>
      </sheetData>
      <sheetData sheetId="15">
        <row r="186">
          <cell r="C186">
            <v>17335</v>
          </cell>
        </row>
        <row r="191">
          <cell r="C191">
            <v>17255</v>
          </cell>
        </row>
      </sheetData>
      <sheetData sheetId="16">
        <row r="186">
          <cell r="C186">
            <v>2039.97</v>
          </cell>
        </row>
        <row r="191">
          <cell r="C191">
            <v>2052</v>
          </cell>
        </row>
      </sheetData>
      <sheetData sheetId="17">
        <row r="186">
          <cell r="C186">
            <v>18.82</v>
          </cell>
        </row>
        <row r="191">
          <cell r="C191">
            <v>19.17</v>
          </cell>
        </row>
      </sheetData>
      <sheetData sheetId="18">
        <row r="186">
          <cell r="C186">
            <v>772.6</v>
          </cell>
        </row>
        <row r="191">
          <cell r="C191">
            <v>767</v>
          </cell>
        </row>
      </sheetData>
      <sheetData sheetId="19">
        <row r="186">
          <cell r="C186">
            <v>19992.829</v>
          </cell>
        </row>
        <row r="191">
          <cell r="C191">
            <v>19906.41</v>
          </cell>
        </row>
      </sheetData>
      <sheetData sheetId="20">
        <row r="186">
          <cell r="C186">
            <v>62080.79</v>
          </cell>
        </row>
        <row r="191">
          <cell r="C191">
            <v>61497.43</v>
          </cell>
        </row>
      </sheetData>
      <sheetData sheetId="21">
        <row r="186">
          <cell r="C186">
            <v>10879.08</v>
          </cell>
        </row>
        <row r="191">
          <cell r="C191">
            <v>10801.57</v>
          </cell>
        </row>
      </sheetData>
      <sheetData sheetId="22">
        <row r="186">
          <cell r="C186">
            <v>1470.68</v>
          </cell>
        </row>
        <row r="191">
          <cell r="C191">
            <v>1472.05</v>
          </cell>
        </row>
      </sheetData>
      <sheetData sheetId="23">
        <row r="186">
          <cell r="C186">
            <v>3117.5</v>
          </cell>
        </row>
        <row r="191">
          <cell r="C191">
            <v>3125.64</v>
          </cell>
        </row>
      </sheetData>
      <sheetData sheetId="24">
        <row r="186">
          <cell r="C186">
            <v>13507.32</v>
          </cell>
        </row>
        <row r="191">
          <cell r="C191">
            <v>13488.43</v>
          </cell>
        </row>
      </sheetData>
      <sheetData sheetId="25">
        <row r="186">
          <cell r="C186">
            <v>1520.74</v>
          </cell>
        </row>
        <row r="191">
          <cell r="C191">
            <v>1528.48</v>
          </cell>
        </row>
      </sheetData>
      <sheetData sheetId="26">
        <row r="186">
          <cell r="C186">
            <v>1586.96</v>
          </cell>
        </row>
        <row r="191">
          <cell r="C191">
            <v>1590.21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41289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41288</v>
      </c>
      <c r="F4" s="14">
        <f>I1</f>
        <v>41289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1590.21</v>
      </c>
      <c r="F6" s="19">
        <f>'[1]РТС'!C186</f>
        <v>1586.96</v>
      </c>
      <c r="G6" s="20">
        <f>IF(ISERROR(F6/E6-1),"н/д",F6/E6-1)</f>
        <v>-0.0020437552272970505</v>
      </c>
      <c r="H6" s="20">
        <f>IF(ISERROR(F6/D6-1),"н/д",F6/D6-1)</f>
        <v>0.00689042573440779</v>
      </c>
      <c r="I6" s="20">
        <f>IF(ISERROR(F6/C6-1),"н/д",F6/C6-1)</f>
        <v>0.00689042573440779</v>
      </c>
      <c r="J6" s="20">
        <f>IF(ISERROR(F6/B6-1),"н/д",F6/B6-1)</f>
        <v>0.10961235091218913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1528.48</v>
      </c>
      <c r="F7" s="19">
        <f>'[1]ММВБ'!C186</f>
        <v>1520.74</v>
      </c>
      <c r="G7" s="20">
        <f>IF(ISERROR(F7/E7-1),"н/д",F7/E7-1)</f>
        <v>-0.005063854286611491</v>
      </c>
      <c r="H7" s="20">
        <f>IF(ISERROR(F7/D7-1),"н/д",F7/D7-1)</f>
        <v>0.003908055082452178</v>
      </c>
      <c r="I7" s="20">
        <f>IF(ISERROR(F7/C7-1),"н/д",F7/C7-1)</f>
        <v>0.003908055082452178</v>
      </c>
      <c r="J7" s="20">
        <f>IF(ISERROR(F7/B7-1),"н/д",F7/B7-1)</f>
        <v>0.0499757571483348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13488.43</v>
      </c>
      <c r="F9" s="19">
        <f>'[1]DJIA (США)'!C186</f>
        <v>13507.32</v>
      </c>
      <c r="G9" s="20">
        <f aca="true" t="shared" si="0" ref="G9:G15">IF(ISERROR(F9/E9-1),"н/д",F9/E9-1)</f>
        <v>0.0014004595049237345</v>
      </c>
      <c r="H9" s="20">
        <f>IF(ISERROR(F9/D9-1),"н/д",F9/D9-1)</f>
        <v>0.009192120015331318</v>
      </c>
      <c r="I9" s="20">
        <f>IF(ISERROR(F9/C9-1),"н/д",F9/C9-1)</f>
        <v>0.009192120015331318</v>
      </c>
      <c r="J9" s="20">
        <f aca="true" t="shared" si="1" ref="J9:J15">IF(ISERROR(F9/B9-1),"н/д",F9/B9-1)</f>
        <v>0.0928308864338574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3125.64</v>
      </c>
      <c r="F10" s="19">
        <f>'[1]NASDAQ Composite (США)'!C186</f>
        <v>3117.5</v>
      </c>
      <c r="G10" s="20">
        <f t="shared" si="0"/>
        <v>-0.002604266646190845</v>
      </c>
      <c r="H10" s="20">
        <f aca="true" t="shared" si="2" ref="H10:H15">IF(ISERROR(F10/D10-1),"н/д",F10/D10-1)</f>
        <v>0.006031347517272856</v>
      </c>
      <c r="I10" s="20">
        <f aca="true" t="shared" si="3" ref="I10:I15">IF(ISERROR(F10/C10-1),"н/д",F10/C10-1)</f>
        <v>0.006031347517272856</v>
      </c>
      <c r="J10" s="20">
        <f t="shared" si="1"/>
        <v>0.16576628209343336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1472.05</v>
      </c>
      <c r="F11" s="19">
        <f>'[1]S&amp;P500 (США)'!C186</f>
        <v>1470.68</v>
      </c>
      <c r="G11" s="20">
        <f t="shared" si="0"/>
        <v>-0.0009306749091402278</v>
      </c>
      <c r="H11" s="20">
        <f>IF(ISERROR(F11/D11-1),"н/д",F11/D11-1)</f>
        <v>0.006012764298271467</v>
      </c>
      <c r="I11" s="20">
        <f t="shared" si="3"/>
        <v>0.006012764298271467</v>
      </c>
      <c r="J11" s="20">
        <f t="shared" si="1"/>
        <v>0.1509360012493166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3714.16</v>
      </c>
      <c r="F12" s="19">
        <f>'[1]евр-индексы'!I168*1</f>
        <v>3710.85</v>
      </c>
      <c r="G12" s="20">
        <f t="shared" si="0"/>
        <v>-0.0008911840093048795</v>
      </c>
      <c r="H12" s="20">
        <f t="shared" si="2"/>
        <v>0.0014194770603332962</v>
      </c>
      <c r="I12" s="20">
        <f t="shared" si="3"/>
        <v>0.0014194770603332962</v>
      </c>
      <c r="J12" s="20">
        <f t="shared" si="1"/>
        <v>0.18279381390723404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7729.5199999999995</v>
      </c>
      <c r="F13" s="19">
        <f>'[1]евр-индексы'!I34*1</f>
        <v>7717.69</v>
      </c>
      <c r="G13" s="20">
        <f t="shared" si="0"/>
        <v>-0.0015304960722011263</v>
      </c>
      <c r="H13" s="20">
        <f t="shared" si="2"/>
        <v>0.0028404993353543517</v>
      </c>
      <c r="I13" s="20">
        <f t="shared" si="3"/>
        <v>0.0028404993353543517</v>
      </c>
      <c r="J13" s="20">
        <f t="shared" si="1"/>
        <v>0.27398347947810486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6108.49</v>
      </c>
      <c r="F14" s="19">
        <f>'[1]евр-индексы'!I111*1</f>
        <v>6104.53</v>
      </c>
      <c r="G14" s="20">
        <f t="shared" si="0"/>
        <v>-0.0006482780523501264</v>
      </c>
      <c r="H14" s="20">
        <f t="shared" si="2"/>
        <v>0.008474814272710685</v>
      </c>
      <c r="I14" s="20">
        <f t="shared" si="3"/>
        <v>0.008474814272710685</v>
      </c>
      <c r="J14" s="20">
        <f t="shared" si="1"/>
        <v>0.0805089845796576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10801.57</v>
      </c>
      <c r="F15" s="19">
        <f>'[1]Япония'!C186</f>
        <v>10879.08</v>
      </c>
      <c r="G15" s="20">
        <f t="shared" si="0"/>
        <v>0.0071758087018831684</v>
      </c>
      <c r="H15" s="20">
        <f t="shared" si="2"/>
        <v>0.03530813489835416</v>
      </c>
      <c r="I15" s="20">
        <f t="shared" si="3"/>
        <v>0.03530813489835416</v>
      </c>
      <c r="J15" s="20">
        <f t="shared" si="1"/>
        <v>0.29661403281304555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'[1]азия-индексы'!S93*1</f>
        <v>7823.97</v>
      </c>
      <c r="F17" s="19">
        <f>'[1]азия-индексы'!K93*1</f>
        <v>7765.02</v>
      </c>
      <c r="G17" s="20">
        <f aca="true" t="shared" si="4" ref="G17:G22">IF(ISERROR(F17/E17-1),"н/д",F17/E17-1)</f>
        <v>-0.0075345380925539995</v>
      </c>
      <c r="H17" s="20">
        <f aca="true" t="shared" si="5" ref="H17:H22">IF(ISERROR(F17/D17-1),"н/д",F17/D17-1)</f>
        <v>0.005615372860239942</v>
      </c>
      <c r="I17" s="20">
        <f aca="true" t="shared" si="6" ref="I17:I22">IF(ISERROR(F17/C17-1),"н/д",F17/C17-1)</f>
        <v>0.005615372860239942</v>
      </c>
      <c r="J17" s="20">
        <f aca="true" t="shared" si="7" ref="J17:J22">IF(ISERROR(F17/B17-1),"н/д",F17/B17-1)</f>
        <v>0.09473794029076399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'[1]азия-индексы'!S105</f>
        <v>458.97</v>
      </c>
      <c r="F18" s="19">
        <f>'[1]азия-индексы'!K105*1</f>
        <v>461.42</v>
      </c>
      <c r="G18" s="20">
        <f t="shared" si="4"/>
        <v>0.005338039523280269</v>
      </c>
      <c r="H18" s="20">
        <f t="shared" si="5"/>
        <v>0.031890151176312775</v>
      </c>
      <c r="I18" s="20">
        <f>IF(ISERROR(F18/C18-1),"н/д",F18/C18-1)</f>
        <v>0.031890151176312775</v>
      </c>
      <c r="J18" s="20">
        <f t="shared" si="7"/>
        <v>0.35983732170222815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19906.41</v>
      </c>
      <c r="F19" s="19">
        <f>'[1]Индия'!C186</f>
        <v>19992.829</v>
      </c>
      <c r="G19" s="20">
        <f t="shared" si="4"/>
        <v>0.004341264949330403</v>
      </c>
      <c r="H19" s="20">
        <f t="shared" si="5"/>
        <v>0.01267867526536648</v>
      </c>
      <c r="I19" s="20">
        <f t="shared" si="6"/>
        <v>0.01267867526536648</v>
      </c>
      <c r="J19" s="20">
        <f t="shared" si="7"/>
        <v>0.26419114597033655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'[1]азия-индексы'!S168</f>
        <v>4384.02</v>
      </c>
      <c r="F20" s="19">
        <f>'[1]азия-индексы'!K168*1</f>
        <v>4384.6</v>
      </c>
      <c r="G20" s="20">
        <f t="shared" si="4"/>
        <v>0.00013229866652064715</v>
      </c>
      <c r="H20" s="20">
        <f t="shared" si="5"/>
        <v>-0.0030672405521486867</v>
      </c>
      <c r="I20" s="20">
        <f t="shared" si="6"/>
        <v>-0.0030672405521486867</v>
      </c>
      <c r="J20" s="20">
        <f>IF(ISERROR(F20/B20-1),"н/д",F20/B20-1)</f>
        <v>0.12741606605178113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'[1]азия-индексы'!S140</f>
        <v>2311.74</v>
      </c>
      <c r="F21" s="19">
        <f>'[1]азия-индексы'!K140*1</f>
        <v>2325.68</v>
      </c>
      <c r="G21" s="20">
        <f t="shared" si="4"/>
        <v>0.006030089889001333</v>
      </c>
      <c r="H21" s="20">
        <f t="shared" si="5"/>
        <v>0.021796341940274022</v>
      </c>
      <c r="I21" s="20">
        <f t="shared" si="6"/>
        <v>0.021796341940274022</v>
      </c>
      <c r="J21" s="20">
        <f t="shared" si="7"/>
        <v>0.05706480980669304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61497.43</v>
      </c>
      <c r="F22" s="19">
        <f>'[1]Бразилия'!C186</f>
        <v>62080.79</v>
      </c>
      <c r="G22" s="20">
        <f t="shared" si="4"/>
        <v>0.009485924858973815</v>
      </c>
      <c r="H22" s="20">
        <f t="shared" si="5"/>
        <v>0.002393733568815337</v>
      </c>
      <c r="I22" s="20">
        <f t="shared" si="6"/>
        <v>0.002393733568815337</v>
      </c>
      <c r="J22" s="20">
        <f t="shared" si="7"/>
        <v>0.05939245776093216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110.95</v>
      </c>
      <c r="F24" s="29">
        <f>'[1]нефть Brent'!C186</f>
        <v>110.9481</v>
      </c>
      <c r="G24" s="20">
        <f>IF(ISERROR(F24/E24-1),"н/д",F24/E24-1)</f>
        <v>-1.7124831005022045E-05</v>
      </c>
      <c r="H24" s="20">
        <f aca="true" t="shared" si="8" ref="H24:H33">IF(ISERROR(F24/D24-1),"н/д",F24/D24-1)</f>
        <v>-0.000647631057467124</v>
      </c>
      <c r="I24" s="20">
        <f aca="true" t="shared" si="9" ref="I24:I33">IF(ISERROR(F24/C24-1),"н/д",F24/C24-1)</f>
        <v>-0.000647631057467124</v>
      </c>
      <c r="J24" s="20">
        <f>IF(ISERROR(F24/B24-1),"н/д",F24/B24-1)</f>
        <v>-0.013356158292574527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94.14</v>
      </c>
      <c r="F25" s="29">
        <f>'[1]сырье'!M83*1</f>
        <v>94.05</v>
      </c>
      <c r="G25" s="20">
        <f aca="true" t="shared" si="10" ref="G25:G33">IF(ISERROR(F25/E25-1),"н/д",F25/E25-1)</f>
        <v>-0.0009560229445506607</v>
      </c>
      <c r="H25" s="20">
        <f t="shared" si="8"/>
        <v>0.009553456419064021</v>
      </c>
      <c r="I25" s="20">
        <f t="shared" si="9"/>
        <v>0.009553456419064021</v>
      </c>
      <c r="J25" s="20">
        <f aca="true" t="shared" si="11" ref="J25:J31">IF(ISERROR(F25/B25-1),"н/д",F25/B25-1)</f>
        <v>-0.07166123778501621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1669.4</v>
      </c>
      <c r="F26" s="19">
        <f>'[1]Золото'!C186</f>
        <v>1680.42</v>
      </c>
      <c r="G26" s="20">
        <f t="shared" si="10"/>
        <v>0.006601174074517768</v>
      </c>
      <c r="H26" s="20">
        <f t="shared" si="8"/>
        <v>0.010961376488990426</v>
      </c>
      <c r="I26" s="20">
        <f t="shared" si="9"/>
        <v>0.010961376488990426</v>
      </c>
      <c r="J26" s="20">
        <f t="shared" si="11"/>
        <v>0.044970811762960805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8011.64</v>
      </c>
      <c r="F27" s="19">
        <f>'[1]Медь'!C186</f>
        <v>8002.71</v>
      </c>
      <c r="G27" s="20">
        <f t="shared" si="10"/>
        <v>-0.0011146282159458787</v>
      </c>
      <c r="H27" s="20">
        <f t="shared" si="8"/>
        <v>-0.011452154428059358</v>
      </c>
      <c r="I27" s="20">
        <f t="shared" si="9"/>
        <v>-0.011452154428059358</v>
      </c>
      <c r="J27" s="20">
        <f t="shared" si="11"/>
        <v>0.06263705952069665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17255</v>
      </c>
      <c r="F28" s="19">
        <f>'[1]Никель'!C186</f>
        <v>17335</v>
      </c>
      <c r="G28" s="20">
        <f t="shared" si="10"/>
        <v>0.004636337293538073</v>
      </c>
      <c r="H28" s="20">
        <f t="shared" si="8"/>
        <v>0.0005772005772006761</v>
      </c>
      <c r="I28" s="20">
        <f t="shared" si="9"/>
        <v>0.0005772005772006761</v>
      </c>
      <c r="J28" s="20">
        <f t="shared" si="11"/>
        <v>-0.09241160648874935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2052</v>
      </c>
      <c r="F29" s="19">
        <f>'[1]Алюминий'!C186</f>
        <v>2039.97</v>
      </c>
      <c r="G29" s="20">
        <f t="shared" si="10"/>
        <v>-0.00586257309941518</v>
      </c>
      <c r="H29" s="20">
        <f t="shared" si="8"/>
        <v>-0.013076923076923097</v>
      </c>
      <c r="I29" s="20">
        <f t="shared" si="9"/>
        <v>-0.013076923076923097</v>
      </c>
      <c r="J29" s="20">
        <f t="shared" si="11"/>
        <v>-0.032273609425070626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75.52</v>
      </c>
      <c r="F30" s="19" t="str">
        <f>'[1]сырье'!M102</f>
        <v>75,71</v>
      </c>
      <c r="G30" s="20">
        <f t="shared" si="10"/>
        <v>0.002515889830508433</v>
      </c>
      <c r="H30" s="20">
        <f t="shared" si="8"/>
        <v>0.007854100106496231</v>
      </c>
      <c r="I30" s="20">
        <f t="shared" si="9"/>
        <v>0.007854100106496231</v>
      </c>
      <c r="J30" s="20">
        <f t="shared" si="11"/>
        <v>-0.21495230194939863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19.17</v>
      </c>
      <c r="F31" s="19">
        <f>'[1]Сахар'!C186</f>
        <v>18.82</v>
      </c>
      <c r="G31" s="20">
        <f t="shared" si="10"/>
        <v>-0.018257694314032458</v>
      </c>
      <c r="H31" s="20">
        <f t="shared" si="8"/>
        <v>-0.0021208907741251393</v>
      </c>
      <c r="I31" s="20">
        <f t="shared" si="9"/>
        <v>-0.0021208907741251393</v>
      </c>
      <c r="J31" s="20">
        <f t="shared" si="11"/>
        <v>-0.1919278660369257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724</v>
      </c>
      <c r="F32" s="19">
        <f>'[1]сырье'!M99*1</f>
        <v>725.75</v>
      </c>
      <c r="G32" s="20">
        <f t="shared" si="10"/>
        <v>0.0024171270718231774</v>
      </c>
      <c r="H32" s="20">
        <f t="shared" si="8"/>
        <v>0.05372050816696916</v>
      </c>
      <c r="I32" s="20">
        <f t="shared" si="9"/>
        <v>0.05372050816696916</v>
      </c>
      <c r="J32" s="20">
        <f>IF(ISERROR(F32/B32-1),"н/д",F32/B32-1)</f>
        <v>0.11311349693251538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767</v>
      </c>
      <c r="F33" s="19">
        <f>'[1]Пшеница'!C186</f>
        <v>772.6</v>
      </c>
      <c r="G33" s="20">
        <f t="shared" si="10"/>
        <v>0.007301173402868288</v>
      </c>
      <c r="H33" s="20">
        <f t="shared" si="8"/>
        <v>0.029584221748400807</v>
      </c>
      <c r="I33" s="20">
        <f t="shared" si="9"/>
        <v>0.029584221748400807</v>
      </c>
      <c r="J33" s="20">
        <f>IF(ISERROR(F33/B33-1),"н/д",F33/B33-1)</f>
        <v>0.10687679083094559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41288</v>
      </c>
      <c r="F35" s="33">
        <f>I1</f>
        <v>41289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30.2537</v>
      </c>
      <c r="F41" s="28">
        <f>'[1]МакроDelay'!Q7</f>
        <v>30.2607</v>
      </c>
      <c r="G41" s="20">
        <f>IF(ISERROR(F41/E41-1),"н/д",F41/E41-1)</f>
        <v>0.00023137665806172159</v>
      </c>
      <c r="H41" s="20">
        <f>IF(ISERROR(F41/D41-1),"н/д",F41/D41-1)</f>
        <v>-0.0036875220181280532</v>
      </c>
      <c r="I41" s="20">
        <f t="shared" si="14"/>
        <v>-0.0036875220181280532</v>
      </c>
      <c r="J41" s="20">
        <f t="shared" si="15"/>
        <v>-0.060114311154617406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40.1104</v>
      </c>
      <c r="F42" s="28">
        <f>'[1]МакроDelay'!Q9</f>
        <v>40.5009</v>
      </c>
      <c r="G42" s="20">
        <f t="shared" si="12"/>
        <v>0.009735629662132483</v>
      </c>
      <c r="H42" s="20">
        <f t="shared" si="13"/>
        <v>0.006768816215329432</v>
      </c>
      <c r="I42" s="20">
        <f t="shared" si="14"/>
        <v>0.006768816215329432</v>
      </c>
      <c r="J42" s="20">
        <f t="shared" si="15"/>
        <v>-0.028086113309665595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41264</v>
      </c>
      <c r="E43" s="38">
        <f>'[1]ЗВР-cbr'!D4</f>
        <v>41271</v>
      </c>
      <c r="F43" s="38">
        <f>'[1]ЗВР-cbr'!D3</f>
        <v>41278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</v>
      </c>
      <c r="E44" s="19" t="str">
        <f>'[1]ЗВР-cbr'!L4</f>
        <v>537,1</v>
      </c>
      <c r="F44" s="19" t="str">
        <f>'[1]ЗВР-cbr'!L3</f>
        <v>537,4</v>
      </c>
      <c r="G44" s="20">
        <f>IF(ISERROR(F44/E44-1),"н/д",F44/E44-1)</f>
        <v>0.0005585552038724906</v>
      </c>
      <c r="H44" s="20"/>
      <c r="I44" s="20">
        <f>IF(ISERROR(F44/C44-1),"н/д",F44/C44-1)</f>
        <v>0.07911646586345378</v>
      </c>
      <c r="J44" s="20">
        <f>IF(ISERROR(F44/B44-1),"н/д",F44/B44-1)</f>
        <v>0.22778158556088646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41275</v>
      </c>
      <c r="F45" s="38">
        <v>41283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</v>
      </c>
      <c r="F46" s="42">
        <v>0.3</v>
      </c>
      <c r="G46" s="20">
        <f>IF(ISERROR(F46-E46),"н/д",F46-E46)/100</f>
        <v>0.003</v>
      </c>
      <c r="H46" s="20">
        <f>IF(ISERROR(F46-D46),"н/д",F46-D46)/100</f>
        <v>0.003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2013-01-15T09:15:37Z</dcterms:created>
  <dcterms:modified xsi:type="dcterms:W3CDTF">2013-01-15T09:16:19Z</dcterms:modified>
  <cp:category/>
  <cp:version/>
  <cp:contentType/>
  <cp:contentStatus/>
</cp:coreProperties>
</file>