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<sst xmlns="http://schemas.openxmlformats.org/spreadsheetml/2006/main" count="95" uniqueCount="79">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</sst>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7616,64</v>
          </cell>
          <cell r="S93">
            <v>7700.43</v>
          </cell>
        </row>
        <row r="105">
          <cell r="K105" t="str">
            <v>456,76</v>
          </cell>
          <cell r="S105">
            <v>465.25</v>
          </cell>
        </row>
        <row r="140">
          <cell r="K140" t="str">
            <v>2284,91</v>
          </cell>
          <cell r="S140">
            <v>2309.5</v>
          </cell>
        </row>
        <row r="168">
          <cell r="K168" t="str">
            <v>4407,77</v>
          </cell>
          <cell r="S168">
            <v>4414.400000000001</v>
          </cell>
        </row>
      </sheetData>
      <sheetData sheetId="2">
        <row r="34">
          <cell r="I34" t="str">
            <v>7673,21</v>
          </cell>
          <cell r="L34">
            <v>7691.13</v>
          </cell>
        </row>
        <row r="111">
          <cell r="I111" t="str">
            <v>6102,96</v>
          </cell>
          <cell r="L111">
            <v>6103.88</v>
          </cell>
        </row>
        <row r="168">
          <cell r="I168" t="str">
            <v>3717,01</v>
          </cell>
          <cell r="L168">
            <v>3709.9100000000003</v>
          </cell>
        </row>
      </sheetData>
      <sheetData sheetId="3">
        <row r="3">
          <cell r="D3">
            <v>41278</v>
          </cell>
          <cell r="L3" t="str">
            <v>537,4</v>
          </cell>
        </row>
        <row r="4">
          <cell r="D4">
            <v>41271</v>
          </cell>
          <cell r="L4" t="str">
            <v>537,1</v>
          </cell>
        </row>
        <row r="5">
          <cell r="D5">
            <v>41264</v>
          </cell>
          <cell r="L5" t="str">
            <v>532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30.2556</v>
          </cell>
          <cell r="Q7">
            <v>30.3399</v>
          </cell>
        </row>
        <row r="9">
          <cell r="L9">
            <v>40.4003</v>
          </cell>
          <cell r="Q9">
            <v>40.3096</v>
          </cell>
        </row>
      </sheetData>
      <sheetData sheetId="6">
        <row r="83">
          <cell r="M83" t="str">
            <v>94,31</v>
          </cell>
          <cell r="P83">
            <v>94.26</v>
          </cell>
        </row>
        <row r="99">
          <cell r="M99" t="str">
            <v>732,75</v>
          </cell>
          <cell r="P99">
            <v>731.25</v>
          </cell>
        </row>
        <row r="102">
          <cell r="M102" t="str">
            <v>77,20</v>
          </cell>
          <cell r="P102">
            <v>77.33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186">
          <cell r="C186">
            <v>109.8639</v>
          </cell>
        </row>
        <row r="191">
          <cell r="C191">
            <v>109.68</v>
          </cell>
        </row>
      </sheetData>
      <sheetData sheetId="13">
        <row r="186">
          <cell r="C186">
            <v>1681.96</v>
          </cell>
        </row>
        <row r="191">
          <cell r="C191">
            <v>1683.2</v>
          </cell>
        </row>
      </sheetData>
      <sheetData sheetId="14">
        <row r="186">
          <cell r="C186">
            <v>7989.31</v>
          </cell>
        </row>
        <row r="191">
          <cell r="C191">
            <v>7951.01</v>
          </cell>
        </row>
      </sheetData>
      <sheetData sheetId="15">
        <row r="186">
          <cell r="C186">
            <v>17470</v>
          </cell>
        </row>
        <row r="191">
          <cell r="C191">
            <v>17400</v>
          </cell>
        </row>
      </sheetData>
      <sheetData sheetId="16">
        <row r="186">
          <cell r="C186">
            <v>2053.35</v>
          </cell>
        </row>
        <row r="191">
          <cell r="C191">
            <v>2045</v>
          </cell>
        </row>
      </sheetData>
      <sheetData sheetId="17">
        <row r="186">
          <cell r="C186">
            <v>18.45</v>
          </cell>
        </row>
        <row r="191">
          <cell r="C191">
            <v>18.62</v>
          </cell>
        </row>
      </sheetData>
      <sheetData sheetId="18">
        <row r="186">
          <cell r="C186">
            <v>784.2</v>
          </cell>
        </row>
        <row r="191">
          <cell r="C191">
            <v>785</v>
          </cell>
        </row>
      </sheetData>
      <sheetData sheetId="19">
        <row r="186">
          <cell r="C186">
            <v>19986.4519</v>
          </cell>
        </row>
        <row r="191">
          <cell r="C191">
            <v>19817.63</v>
          </cell>
        </row>
      </sheetData>
      <sheetData sheetId="20">
        <row r="186">
          <cell r="C186">
            <v>61787.35</v>
          </cell>
        </row>
        <row r="191">
          <cell r="C191">
            <v>61727.61</v>
          </cell>
        </row>
      </sheetData>
      <sheetData sheetId="21">
        <row r="186">
          <cell r="C186">
            <v>10609.64</v>
          </cell>
        </row>
        <row r="191">
          <cell r="C191">
            <v>10600.44</v>
          </cell>
        </row>
      </sheetData>
      <sheetData sheetId="22">
        <row r="186">
          <cell r="C186">
            <v>1472.63</v>
          </cell>
        </row>
        <row r="191">
          <cell r="C191">
            <v>1472.34</v>
          </cell>
        </row>
      </sheetData>
      <sheetData sheetId="23">
        <row r="186">
          <cell r="C186">
            <v>3117.54</v>
          </cell>
        </row>
        <row r="191">
          <cell r="C191">
            <v>3110.78</v>
          </cell>
        </row>
      </sheetData>
      <sheetData sheetId="24">
        <row r="186">
          <cell r="C186">
            <v>13511.23</v>
          </cell>
        </row>
        <row r="191">
          <cell r="C191">
            <v>13534.89</v>
          </cell>
        </row>
      </sheetData>
      <sheetData sheetId="25">
        <row r="186">
          <cell r="C186">
            <v>1518.37</v>
          </cell>
        </row>
        <row r="191">
          <cell r="C191">
            <v>1514.86</v>
          </cell>
        </row>
      </sheetData>
      <sheetData sheetId="26">
        <row r="186">
          <cell r="C186">
            <v>1578.65</v>
          </cell>
        </row>
        <row r="191">
          <cell r="C191">
            <v>1571.15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41291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41290</v>
      </c>
      <c r="F4" s="14">
        <f>I1</f>
        <v>41291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'[1]РТС'!C191</f>
        <v>1571.15</v>
      </c>
      <c r="F6" s="19">
        <f>'[1]РТС'!C186</f>
        <v>1578.65</v>
      </c>
      <c r="G6" s="20">
        <f>IF(ISERROR(F6/E6-1),"н/д",F6/E6-1)</f>
        <v>0.004773573497119932</v>
      </c>
      <c r="H6" s="20">
        <f>IF(ISERROR(F6/D6-1),"н/д",F6/D6-1)</f>
        <v>0.0016179176448196664</v>
      </c>
      <c r="I6" s="20">
        <f>IF(ISERROR(F6/C6-1),"н/д",F6/C6-1)</f>
        <v>0.0016179176448196664</v>
      </c>
      <c r="J6" s="20">
        <f>IF(ISERROR(F6/B6-1),"н/д",F6/B6-1)</f>
        <v>0.10380194697253065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'[1]ММВБ'!C191</f>
        <v>1514.86</v>
      </c>
      <c r="F7" s="19">
        <f>'[1]ММВБ'!C186</f>
        <v>1518.37</v>
      </c>
      <c r="G7" s="20">
        <f>IF(ISERROR(F7/E7-1),"н/д",F7/E7-1)</f>
        <v>0.0023170457996117833</v>
      </c>
      <c r="H7" s="20">
        <f>IF(ISERROR(F7/D7-1),"н/д",F7/D7-1)</f>
        <v>0.0023435127605919703</v>
      </c>
      <c r="I7" s="20">
        <f>IF(ISERROR(F7/C7-1),"н/д",F7/C7-1)</f>
        <v>0.0023435127605919703</v>
      </c>
      <c r="J7" s="20">
        <f>IF(ISERROR(F7/B7-1),"н/д",F7/B7-1)</f>
        <v>0.04833942053297524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(США)'!C191</f>
        <v>13534.89</v>
      </c>
      <c r="F9" s="19">
        <f>'[1]DJIA (США)'!C186</f>
        <v>13511.23</v>
      </c>
      <c r="G9" s="20">
        <f aca="true" t="shared" si="0" ref="G9:G15">IF(ISERROR(F9/E9-1),"н/д",F9/E9-1)</f>
        <v>-0.0017480747904120575</v>
      </c>
      <c r="H9" s="20">
        <f>IF(ISERROR(F9/D9-1),"н/д",F9/D9-1)</f>
        <v>0.009484253553980082</v>
      </c>
      <c r="I9" s="20">
        <f>IF(ISERROR(F9/C9-1),"н/д",F9/C9-1)</f>
        <v>0.009484253553980082</v>
      </c>
      <c r="J9" s="20">
        <f aca="true" t="shared" si="1" ref="J9:J15">IF(ISERROR(F9/B9-1),"н/д",F9/B9-1)</f>
        <v>0.09314723110962997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(США)'!C191</f>
        <v>3110.78</v>
      </c>
      <c r="F10" s="19">
        <f>'[1]NASDAQ Composite (США)'!C186</f>
        <v>3117.54</v>
      </c>
      <c r="G10" s="20">
        <f t="shared" si="0"/>
        <v>0.002173088421553393</v>
      </c>
      <c r="H10" s="20">
        <f aca="true" t="shared" si="2" ref="H10:H15">IF(ISERROR(F10/D10-1),"н/д",F10/D10-1)</f>
        <v>0.006044255698155032</v>
      </c>
      <c r="I10" s="20">
        <f aca="true" t="shared" si="3" ref="I10:I15">IF(ISERROR(F10/C10-1),"н/д",F10/C10-1)</f>
        <v>0.006044255698155032</v>
      </c>
      <c r="J10" s="20">
        <f t="shared" si="1"/>
        <v>0.16578123980034087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(США)'!C191</f>
        <v>1472.34</v>
      </c>
      <c r="F11" s="19">
        <f>'[1]S&amp;P500 (США)'!C186</f>
        <v>1472.63</v>
      </c>
      <c r="G11" s="20">
        <f t="shared" si="0"/>
        <v>0.00019696537484570342</v>
      </c>
      <c r="H11" s="20">
        <f>IF(ISERROR(F11/D11-1),"н/д",F11/D11-1)</f>
        <v>0.007346653989014129</v>
      </c>
      <c r="I11" s="20">
        <f t="shared" si="3"/>
        <v>0.007346653989014129</v>
      </c>
      <c r="J11" s="20">
        <f t="shared" si="1"/>
        <v>0.1524620471617084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3709.9100000000003</v>
      </c>
      <c r="F12" s="19">
        <f>'[1]евр-индексы'!I168*1</f>
        <v>3717.01</v>
      </c>
      <c r="G12" s="20">
        <f t="shared" si="0"/>
        <v>0.0019137930569743666</v>
      </c>
      <c r="H12" s="20">
        <f t="shared" si="2"/>
        <v>0.0030818304237654193</v>
      </c>
      <c r="I12" s="20">
        <f t="shared" si="3"/>
        <v>0.0030818304237654193</v>
      </c>
      <c r="J12" s="20">
        <f t="shared" si="1"/>
        <v>0.18475724813218752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7691.13</v>
      </c>
      <c r="F13" s="19">
        <f>'[1]евр-индексы'!I34*1</f>
        <v>7673.21</v>
      </c>
      <c r="G13" s="20">
        <f t="shared" si="0"/>
        <v>-0.0023299567163732604</v>
      </c>
      <c r="H13" s="20">
        <f t="shared" si="2"/>
        <v>-0.002939254115540524</v>
      </c>
      <c r="I13" s="20">
        <f t="shared" si="3"/>
        <v>-0.002939254115540524</v>
      </c>
      <c r="J13" s="20">
        <f t="shared" si="1"/>
        <v>0.2666410253024143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6103.88</v>
      </c>
      <c r="F14" s="19">
        <f>'[1]евр-индексы'!I111*1</f>
        <v>6102.96</v>
      </c>
      <c r="G14" s="20">
        <f t="shared" si="0"/>
        <v>-0.00015072380190961354</v>
      </c>
      <c r="H14" s="20">
        <f t="shared" si="2"/>
        <v>0.008215448611732956</v>
      </c>
      <c r="I14" s="20">
        <f t="shared" si="3"/>
        <v>0.008215448611732956</v>
      </c>
      <c r="J14" s="20">
        <f t="shared" si="1"/>
        <v>0.08023109273445561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'[1]Япония'!C191</f>
        <v>10600.44</v>
      </c>
      <c r="F15" s="19">
        <f>'[1]Япония'!C186</f>
        <v>10609.64</v>
      </c>
      <c r="G15" s="20">
        <f t="shared" si="0"/>
        <v>0.0008678885027413319</v>
      </c>
      <c r="H15" s="20">
        <f t="shared" si="2"/>
        <v>0.009666865244393419</v>
      </c>
      <c r="I15" s="20">
        <f t="shared" si="3"/>
        <v>0.009666865244393419</v>
      </c>
      <c r="J15" s="20">
        <f t="shared" si="1"/>
        <v>0.2645010522116391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'[1]азия-индексы'!S93*1</f>
        <v>7700.43</v>
      </c>
      <c r="F17" s="19">
        <f>'[1]азия-индексы'!K93*1</f>
        <v>7616.64</v>
      </c>
      <c r="G17" s="20">
        <f aca="true" t="shared" si="4" ref="G17:G22">IF(ISERROR(F17/E17-1),"н/д",F17/E17-1)</f>
        <v>-0.010881210529801622</v>
      </c>
      <c r="H17" s="20">
        <f aca="true" t="shared" si="5" ref="H17:H22">IF(ISERROR(F17/D17-1),"н/д",F17/D17-1)</f>
        <v>-0.013600702439630963</v>
      </c>
      <c r="I17" s="20">
        <f aca="true" t="shared" si="6" ref="I17:I22">IF(ISERROR(F17/C17-1),"н/д",F17/C17-1)</f>
        <v>-0.013600702439630963</v>
      </c>
      <c r="J17" s="20">
        <f aca="true" t="shared" si="7" ref="J17:J22">IF(ISERROR(F17/B17-1),"н/д",F17/B17-1)</f>
        <v>0.0738188421325694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'[1]азия-индексы'!S105</f>
        <v>465.25</v>
      </c>
      <c r="F18" s="19">
        <f>'[1]азия-индексы'!K105*1</f>
        <v>456.76</v>
      </c>
      <c r="G18" s="20">
        <f t="shared" si="4"/>
        <v>-0.018248253627082267</v>
      </c>
      <c r="H18" s="20">
        <f t="shared" si="5"/>
        <v>0.021468825476339548</v>
      </c>
      <c r="I18" s="20">
        <f>IF(ISERROR(F18/C18-1),"н/д",F18/C18-1)</f>
        <v>0.021468825476339548</v>
      </c>
      <c r="J18" s="20">
        <f t="shared" si="7"/>
        <v>0.34610397265118475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'[1]Индия'!C191</f>
        <v>19817.63</v>
      </c>
      <c r="F19" s="19">
        <f>'[1]Индия'!C186</f>
        <v>19986.4519</v>
      </c>
      <c r="G19" s="20">
        <f t="shared" si="4"/>
        <v>0.00851877343557228</v>
      </c>
      <c r="H19" s="20">
        <f t="shared" si="5"/>
        <v>0.01235566178988301</v>
      </c>
      <c r="I19" s="20">
        <f t="shared" si="6"/>
        <v>0.01235566178988301</v>
      </c>
      <c r="J19" s="20">
        <f t="shared" si="7"/>
        <v>0.26378790772141403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'[1]азия-индексы'!S168</f>
        <v>4414.400000000001</v>
      </c>
      <c r="F20" s="19">
        <f>'[1]азия-индексы'!K168*1</f>
        <v>4407.77</v>
      </c>
      <c r="G20" s="20">
        <f t="shared" si="4"/>
        <v>-0.0015019028633562748</v>
      </c>
      <c r="H20" s="20">
        <f t="shared" si="5"/>
        <v>0.0022009554147368604</v>
      </c>
      <c r="I20" s="20">
        <f t="shared" si="6"/>
        <v>0.0022009554147368604</v>
      </c>
      <c r="J20" s="20">
        <f>IF(ISERROR(F20/B20-1),"н/д",F20/B20-1)</f>
        <v>0.13337378859213134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'[1]азия-индексы'!S140</f>
        <v>2309.5</v>
      </c>
      <c r="F21" s="19">
        <f>'[1]азия-индексы'!K140*1</f>
        <v>2284.91</v>
      </c>
      <c r="G21" s="20">
        <f t="shared" si="4"/>
        <v>-0.010647326261095547</v>
      </c>
      <c r="H21" s="20">
        <f t="shared" si="5"/>
        <v>0.003883887578149947</v>
      </c>
      <c r="I21" s="20">
        <f t="shared" si="6"/>
        <v>0.003883887578149947</v>
      </c>
      <c r="J21" s="20">
        <f t="shared" si="7"/>
        <v>0.03853408662215396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'[1]Бразилия'!C191</f>
        <v>61727.61</v>
      </c>
      <c r="F22" s="19">
        <f>'[1]Бразилия'!C186</f>
        <v>61787.35</v>
      </c>
      <c r="G22" s="20">
        <f t="shared" si="4"/>
        <v>0.0009678003084843123</v>
      </c>
      <c r="H22" s="20">
        <f t="shared" si="5"/>
        <v>-0.0023443249703629654</v>
      </c>
      <c r="I22" s="20">
        <f t="shared" si="6"/>
        <v>-0.0023443249703629654</v>
      </c>
      <c r="J22" s="20">
        <f t="shared" si="7"/>
        <v>0.054384980845683994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Brent'!C191</f>
        <v>109.68</v>
      </c>
      <c r="F24" s="29">
        <f>'[1]нефть Brent'!C186</f>
        <v>109.8639</v>
      </c>
      <c r="G24" s="20">
        <f>IF(ISERROR(F24/E24-1),"н/д",F24/E24-1)</f>
        <v>0.0016766958424507816</v>
      </c>
      <c r="H24" s="20">
        <f aca="true" t="shared" si="8" ref="H24:H33">IF(ISERROR(F24/D24-1),"н/д",F24/D24-1)</f>
        <v>-0.010413439019996362</v>
      </c>
      <c r="I24" s="20">
        <f aca="true" t="shared" si="9" ref="I24:I33">IF(ISERROR(F24/C24-1),"н/д",F24/C24-1)</f>
        <v>-0.010413439019996362</v>
      </c>
      <c r="J24" s="20">
        <f>IF(ISERROR(F24/B24-1),"н/д",F24/B24-1)</f>
        <v>-0.022997776789684288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94.26</v>
      </c>
      <c r="F25" s="29">
        <f>'[1]сырье'!M83*1</f>
        <v>94.31</v>
      </c>
      <c r="G25" s="20">
        <f aca="true" t="shared" si="10" ref="G25:G33">IF(ISERROR(F25/E25-1),"н/д",F25/E25-1)</f>
        <v>0.0005304476978569284</v>
      </c>
      <c r="H25" s="20">
        <f t="shared" si="8"/>
        <v>0.012344353799914165</v>
      </c>
      <c r="I25" s="20">
        <f t="shared" si="9"/>
        <v>0.012344353799914165</v>
      </c>
      <c r="J25" s="20">
        <f aca="true" t="shared" si="11" ref="J25:J31">IF(ISERROR(F25/B25-1),"н/д",F25/B25-1)</f>
        <v>-0.06909485736847287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'[1]Золото'!C191</f>
        <v>1683.2</v>
      </c>
      <c r="F26" s="19">
        <f>'[1]Золото'!C186</f>
        <v>1681.96</v>
      </c>
      <c r="G26" s="20">
        <f t="shared" si="10"/>
        <v>-0.000736692015209095</v>
      </c>
      <c r="H26" s="20">
        <f t="shared" si="8"/>
        <v>0.011887859463361794</v>
      </c>
      <c r="I26" s="20">
        <f t="shared" si="9"/>
        <v>0.011887859463361794</v>
      </c>
      <c r="J26" s="20">
        <f t="shared" si="11"/>
        <v>0.04592846226111891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'[1]Медь'!C191</f>
        <v>7951.01</v>
      </c>
      <c r="F27" s="19">
        <f>'[1]Медь'!C186</f>
        <v>7989.31</v>
      </c>
      <c r="G27" s="20">
        <f t="shared" si="10"/>
        <v>0.00481699809206626</v>
      </c>
      <c r="H27" s="20">
        <f t="shared" si="8"/>
        <v>-0.013107411351109599</v>
      </c>
      <c r="I27" s="20">
        <f t="shared" si="9"/>
        <v>-0.013107411351109599</v>
      </c>
      <c r="J27" s="20">
        <f t="shared" si="11"/>
        <v>0.06085774518872955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'[1]Никель'!C191</f>
        <v>17400</v>
      </c>
      <c r="F28" s="19">
        <f>'[1]Никель'!C186</f>
        <v>17470</v>
      </c>
      <c r="G28" s="20">
        <f t="shared" si="10"/>
        <v>0.004022988505747227</v>
      </c>
      <c r="H28" s="20">
        <f t="shared" si="8"/>
        <v>0.00836940836940836</v>
      </c>
      <c r="I28" s="20">
        <f t="shared" si="9"/>
        <v>0.00836940836940836</v>
      </c>
      <c r="J28" s="20">
        <f t="shared" si="11"/>
        <v>-0.08534356881214022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'[1]Алюминий'!C191</f>
        <v>2045</v>
      </c>
      <c r="F29" s="19">
        <f>'[1]Алюминий'!C186</f>
        <v>2053.35</v>
      </c>
      <c r="G29" s="20">
        <f t="shared" si="10"/>
        <v>0.004083129584351974</v>
      </c>
      <c r="H29" s="20">
        <f t="shared" si="8"/>
        <v>-0.006603773584905714</v>
      </c>
      <c r="I29" s="20">
        <f t="shared" si="9"/>
        <v>-0.006603773584905714</v>
      </c>
      <c r="J29" s="20">
        <f t="shared" si="11"/>
        <v>-0.025926369462770937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77.33</v>
      </c>
      <c r="F30" s="19" t="str">
        <f>'[1]сырье'!M102</f>
        <v>77,20</v>
      </c>
      <c r="G30" s="20">
        <f t="shared" si="10"/>
        <v>-0.0016811069442648208</v>
      </c>
      <c r="H30" s="20">
        <f t="shared" si="8"/>
        <v>0.027689030883919052</v>
      </c>
      <c r="I30" s="20">
        <f t="shared" si="9"/>
        <v>0.027689030883919052</v>
      </c>
      <c r="J30" s="20">
        <f t="shared" si="11"/>
        <v>-0.19950228121111568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'[1]Сахар'!C191</f>
        <v>18.62</v>
      </c>
      <c r="F31" s="19">
        <f>'[1]Сахар'!C186</f>
        <v>18.45</v>
      </c>
      <c r="G31" s="20">
        <f t="shared" si="10"/>
        <v>-0.009129967776584369</v>
      </c>
      <c r="H31" s="20">
        <f t="shared" si="8"/>
        <v>-0.021739130434782594</v>
      </c>
      <c r="I31" s="20">
        <f t="shared" si="9"/>
        <v>-0.021739130434782594</v>
      </c>
      <c r="J31" s="20">
        <f t="shared" si="11"/>
        <v>-0.2078145126663804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731.25</v>
      </c>
      <c r="F32" s="19">
        <f>'[1]сырье'!M99*1</f>
        <v>732.75</v>
      </c>
      <c r="G32" s="20">
        <f t="shared" si="10"/>
        <v>0.002051282051282133</v>
      </c>
      <c r="H32" s="20">
        <f t="shared" si="8"/>
        <v>0.06388384754990928</v>
      </c>
      <c r="I32" s="20">
        <f t="shared" si="9"/>
        <v>0.06388384754990928</v>
      </c>
      <c r="J32" s="20">
        <f>IF(ISERROR(F32/B32-1),"н/д",F32/B32-1)</f>
        <v>0.12384969325153383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'[1]Пшеница'!C191</f>
        <v>785</v>
      </c>
      <c r="F33" s="19">
        <f>'[1]Пшеница'!C186</f>
        <v>784.2</v>
      </c>
      <c r="G33" s="20">
        <f t="shared" si="10"/>
        <v>-0.0010191082802547546</v>
      </c>
      <c r="H33" s="20">
        <f t="shared" si="8"/>
        <v>0.04504264392324098</v>
      </c>
      <c r="I33" s="20">
        <f t="shared" si="9"/>
        <v>0.04504264392324098</v>
      </c>
      <c r="J33" s="20">
        <f>IF(ISERROR(F33/B33-1),"н/д",F33/B33-1)</f>
        <v>0.12349570200573079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41290</v>
      </c>
      <c r="F35" s="33">
        <f>I1</f>
        <v>41291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30.2556</v>
      </c>
      <c r="F41" s="28">
        <f>'[1]МакроDelay'!Q7</f>
        <v>30.3399</v>
      </c>
      <c r="G41" s="20">
        <f>IF(ISERROR(F41/E41-1),"н/д",F41/E41-1)</f>
        <v>0.0027862610558044842</v>
      </c>
      <c r="H41" s="20">
        <f>IF(ISERROR(F41/D41-1),"н/д",F41/D41-1)</f>
        <v>-0.0010799171624517045</v>
      </c>
      <c r="I41" s="20">
        <f t="shared" si="14"/>
        <v>-0.0010799171624517045</v>
      </c>
      <c r="J41" s="20">
        <f t="shared" si="15"/>
        <v>-0.05765438965390679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40.4003</v>
      </c>
      <c r="F42" s="28">
        <f>'[1]МакроDelay'!Q9</f>
        <v>40.3096</v>
      </c>
      <c r="G42" s="20">
        <f t="shared" si="12"/>
        <v>-0.0022450328339145287</v>
      </c>
      <c r="H42" s="20">
        <f t="shared" si="13"/>
        <v>0.0020134928881443415</v>
      </c>
      <c r="I42" s="20">
        <f t="shared" si="14"/>
        <v>0.0020134928881443415</v>
      </c>
      <c r="J42" s="20">
        <f t="shared" si="15"/>
        <v>-0.03267680454180766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41264</v>
      </c>
      <c r="E43" s="38">
        <f>'[1]ЗВР-cbr'!D4</f>
        <v>41271</v>
      </c>
      <c r="F43" s="38">
        <f>'[1]ЗВР-cbr'!D3</f>
        <v>41278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532</v>
      </c>
      <c r="E44" s="19" t="str">
        <f>'[1]ЗВР-cbr'!L4</f>
        <v>537,1</v>
      </c>
      <c r="F44" s="19" t="str">
        <f>'[1]ЗВР-cbr'!L3</f>
        <v>537,4</v>
      </c>
      <c r="G44" s="20">
        <f>IF(ISERROR(F44/E44-1),"н/д",F44/E44-1)</f>
        <v>0.0005585552038724906</v>
      </c>
      <c r="H44" s="20"/>
      <c r="I44" s="20">
        <f>IF(ISERROR(F44/C44-1),"н/д",F44/C44-1)</f>
        <v>0.07911646586345378</v>
      </c>
      <c r="J44" s="20">
        <f>IF(ISERROR(F44/B44-1),"н/д",F44/B44-1)</f>
        <v>0.22778158556088646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41283</v>
      </c>
      <c r="F45" s="38">
        <v>41288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0.3</v>
      </c>
      <c r="F46" s="42">
        <v>0.4</v>
      </c>
      <c r="G46" s="20">
        <f>IF(ISERROR(F46-E46),"н/д",F46-E46)/100</f>
        <v>0.0010000000000000002</v>
      </c>
      <c r="H46" s="20">
        <f>IF(ISERROR(F46-D46),"н/д",F46-D46)/100</f>
        <v>0.004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2013-01-17T09:13:40Z</dcterms:created>
  <dcterms:modified xsi:type="dcterms:W3CDTF">2013-01-17T09:15:24Z</dcterms:modified>
  <cp:category/>
  <cp:version/>
  <cp:contentType/>
  <cp:contentStatus/>
</cp:coreProperties>
</file>