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<sst xmlns="http://schemas.openxmlformats.org/spreadsheetml/2006/main" count="95" uniqueCount="79">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</sst>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7724,92</v>
          </cell>
          <cell r="S94">
            <v>7732.87</v>
          </cell>
        </row>
        <row r="105">
          <cell r="K105" t="str">
            <v>447,79</v>
          </cell>
          <cell r="S105">
            <v>454.16</v>
          </cell>
        </row>
        <row r="140">
          <cell r="K140" t="str">
            <v>2328,22</v>
          </cell>
          <cell r="S140">
            <v>2317.0699999999997</v>
          </cell>
        </row>
        <row r="169">
          <cell r="K169" t="str">
            <v>4434,31</v>
          </cell>
          <cell r="S169">
            <v>4464.92</v>
          </cell>
        </row>
      </sheetData>
      <sheetData sheetId="2">
        <row r="34">
          <cell r="I34" t="str">
            <v>7731,26</v>
          </cell>
          <cell r="L34">
            <v>7702.2300000000005</v>
          </cell>
        </row>
        <row r="111">
          <cell r="I111" t="str">
            <v>6171,99</v>
          </cell>
          <cell r="L111">
            <v>6154.719999999999</v>
          </cell>
        </row>
        <row r="168">
          <cell r="I168" t="str">
            <v>3747,41</v>
          </cell>
          <cell r="L168">
            <v>3739.92</v>
          </cell>
        </row>
      </sheetData>
      <sheetData sheetId="3">
        <row r="3">
          <cell r="D3">
            <v>41285</v>
          </cell>
          <cell r="L3" t="str">
            <v>526,4</v>
          </cell>
        </row>
        <row r="4">
          <cell r="D4">
            <v>41278</v>
          </cell>
          <cell r="L4" t="str">
            <v>537,4</v>
          </cell>
        </row>
        <row r="5">
          <cell r="D5">
            <v>41271</v>
          </cell>
          <cell r="L5" t="str">
            <v>537,1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30.3431</v>
          </cell>
          <cell r="Q7">
            <v>30.2065</v>
          </cell>
        </row>
        <row r="9">
          <cell r="L9">
            <v>40.3472</v>
          </cell>
          <cell r="Q9">
            <v>40.4314</v>
          </cell>
        </row>
      </sheetData>
      <sheetData sheetId="6">
        <row r="83">
          <cell r="M83" t="str">
            <v>95,22</v>
          </cell>
          <cell r="P83">
            <v>95.56</v>
          </cell>
        </row>
        <row r="99">
          <cell r="M99" t="str">
            <v>727,50</v>
          </cell>
          <cell r="P99">
            <v>724.5</v>
          </cell>
        </row>
        <row r="102">
          <cell r="M102" t="str">
            <v>78,55</v>
          </cell>
          <cell r="P102">
            <v>77.78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1">
          <cell r="C691">
            <v>111.6378</v>
          </cell>
        </row>
        <row r="696">
          <cell r="C696">
            <v>111.89</v>
          </cell>
        </row>
      </sheetData>
      <sheetData sheetId="13">
        <row r="691">
          <cell r="C691">
            <v>1689.55</v>
          </cell>
        </row>
        <row r="696">
          <cell r="C696">
            <v>1687</v>
          </cell>
        </row>
      </sheetData>
      <sheetData sheetId="14">
        <row r="691">
          <cell r="C691">
            <v>8077.7</v>
          </cell>
        </row>
        <row r="696">
          <cell r="C696">
            <v>8110.85</v>
          </cell>
        </row>
      </sheetData>
      <sheetData sheetId="15">
        <row r="691">
          <cell r="C691">
            <v>17451</v>
          </cell>
        </row>
        <row r="696">
          <cell r="C696">
            <v>17550</v>
          </cell>
        </row>
      </sheetData>
      <sheetData sheetId="16">
        <row r="691">
          <cell r="C691">
            <v>2048.4</v>
          </cell>
        </row>
        <row r="696">
          <cell r="C696">
            <v>2042</v>
          </cell>
        </row>
      </sheetData>
      <sheetData sheetId="17">
        <row r="691">
          <cell r="C691">
            <v>17.46</v>
          </cell>
        </row>
        <row r="696">
          <cell r="C696">
            <v>18.42</v>
          </cell>
        </row>
      </sheetData>
      <sheetData sheetId="18">
        <row r="691">
          <cell r="C691">
            <v>791.2</v>
          </cell>
        </row>
        <row r="696">
          <cell r="C696">
            <v>781.2</v>
          </cell>
        </row>
      </sheetData>
      <sheetData sheetId="19">
        <row r="691">
          <cell r="C691">
            <v>20110.6121</v>
          </cell>
        </row>
        <row r="696">
          <cell r="C696">
            <v>20039.04</v>
          </cell>
        </row>
      </sheetData>
      <sheetData sheetId="20">
        <row r="691">
          <cell r="C691">
            <v>61956.14</v>
          </cell>
        </row>
        <row r="696">
          <cell r="C696">
            <v>62194.06</v>
          </cell>
        </row>
      </sheetData>
      <sheetData sheetId="21">
        <row r="691">
          <cell r="C691">
            <v>10747.74</v>
          </cell>
        </row>
        <row r="696">
          <cell r="C696">
            <v>10913.3</v>
          </cell>
        </row>
      </sheetData>
      <sheetData sheetId="22">
        <row r="691">
          <cell r="C691">
            <v>1485.98</v>
          </cell>
        </row>
        <row r="696">
          <cell r="C696">
            <v>1480.94</v>
          </cell>
        </row>
      </sheetData>
      <sheetData sheetId="23">
        <row r="691">
          <cell r="C691">
            <v>3134.71</v>
          </cell>
        </row>
        <row r="696">
          <cell r="C696">
            <v>3136</v>
          </cell>
        </row>
      </sheetData>
      <sheetData sheetId="24">
        <row r="691">
          <cell r="C691">
            <v>13649.7</v>
          </cell>
        </row>
        <row r="696">
          <cell r="C696">
            <v>13596.02</v>
          </cell>
        </row>
      </sheetData>
      <sheetData sheetId="25">
        <row r="691">
          <cell r="C691">
            <v>1533.89</v>
          </cell>
        </row>
        <row r="696">
          <cell r="C696">
            <v>1540.55</v>
          </cell>
        </row>
      </sheetData>
      <sheetData sheetId="26">
        <row r="691">
          <cell r="C691">
            <v>1594.43</v>
          </cell>
        </row>
        <row r="696">
          <cell r="C696">
            <v>1603.5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41295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41292</v>
      </c>
      <c r="F4" s="14">
        <f>I1</f>
        <v>41295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'[1]РТС'!C696</f>
        <v>1603.5</v>
      </c>
      <c r="F6" s="19">
        <f>'[1]РТС'!C691</f>
        <v>1594.43</v>
      </c>
      <c r="G6" s="20">
        <f>IF(ISERROR(F6/E6-1),"н/д",F6/E6-1)</f>
        <v>-0.0056563766760211465</v>
      </c>
      <c r="H6" s="20">
        <f>IF(ISERROR(F6/D6-1),"н/д",F6/D6-1)</f>
        <v>0.011629972717467352</v>
      </c>
      <c r="I6" s="20">
        <f>IF(ISERROR(F6/C6-1),"н/д",F6/C6-1)</f>
        <v>0.011629972717467352</v>
      </c>
      <c r="J6" s="20">
        <f>IF(ISERROR(F6/B6-1),"н/д",F6/B6-1)</f>
        <v>0.11483542160162918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'[1]ММВБ'!C696</f>
        <v>1540.55</v>
      </c>
      <c r="F7" s="19">
        <f>'[1]ММВБ'!C691</f>
        <v>1533.89</v>
      </c>
      <c r="G7" s="20">
        <f>IF(ISERROR(F7/E7-1),"н/д",F7/E7-1)</f>
        <v>-0.0043231313491933765</v>
      </c>
      <c r="H7" s="20">
        <f>IF(ISERROR(F7/D7-1),"н/д",F7/D7-1)</f>
        <v>0.012588954463236712</v>
      </c>
      <c r="I7" s="20">
        <f>IF(ISERROR(F7/C7-1),"н/д",F7/C7-1)</f>
        <v>0.012588954463236712</v>
      </c>
      <c r="J7" s="20">
        <f>IF(ISERROR(F7/B7-1),"н/д",F7/B7-1)</f>
        <v>0.05905500883271264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(США)'!C696</f>
        <v>13596.02</v>
      </c>
      <c r="F9" s="19">
        <f>'[1]DJIA (США)'!C691</f>
        <v>13649.7</v>
      </c>
      <c r="G9" s="20">
        <f aca="true" t="shared" si="0" ref="G9:G15">IF(ISERROR(F9/E9-1),"н/д",F9/E9-1)</f>
        <v>0.003948214256819238</v>
      </c>
      <c r="H9" s="20">
        <f>IF(ISERROR(F9/D9-1),"н/д",F9/D9-1)</f>
        <v>0.01982996483190358</v>
      </c>
      <c r="I9" s="20">
        <f>IF(ISERROR(F9/C9-1),"н/д",F9/C9-1)</f>
        <v>0.01982996483190358</v>
      </c>
      <c r="J9" s="20">
        <f aca="true" t="shared" si="1" ref="J9:J15">IF(ISERROR(F9/B9-1),"н/д",F9/B9-1)</f>
        <v>0.10435036339971382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(США)'!C696</f>
        <v>3136</v>
      </c>
      <c r="F10" s="19">
        <f>'[1]NASDAQ Composite (США)'!C691</f>
        <v>3134.71</v>
      </c>
      <c r="G10" s="20">
        <f t="shared" si="0"/>
        <v>-0.00041135204081632626</v>
      </c>
      <c r="H10" s="20">
        <f aca="true" t="shared" si="2" ref="H10:H15">IF(ISERROR(F10/D10-1),"н/д",F10/D10-1)</f>
        <v>0.011585092341898973</v>
      </c>
      <c r="I10" s="20">
        <f aca="true" t="shared" si="3" ref="I10:I15">IF(ISERROR(F10/C10-1),"н/д",F10/C10-1)</f>
        <v>0.011585092341898973</v>
      </c>
      <c r="J10" s="20">
        <f t="shared" si="1"/>
        <v>0.17220183549033097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(США)'!C696</f>
        <v>1480.94</v>
      </c>
      <c r="F11" s="19">
        <f>'[1]S&amp;P500 (США)'!C691</f>
        <v>1485.98</v>
      </c>
      <c r="G11" s="20">
        <f t="shared" si="0"/>
        <v>0.0034032438856401726</v>
      </c>
      <c r="H11" s="20">
        <f>IF(ISERROR(F11/D11-1),"н/д",F11/D11-1)</f>
        <v>0.01647866802563791</v>
      </c>
      <c r="I11" s="20">
        <f t="shared" si="3"/>
        <v>0.01647866802563791</v>
      </c>
      <c r="J11" s="20">
        <f t="shared" si="1"/>
        <v>0.16290959225423585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3739.92</v>
      </c>
      <c r="F12" s="19">
        <f>'[1]евр-индексы'!I168*1</f>
        <v>3747.41</v>
      </c>
      <c r="G12" s="20">
        <f t="shared" si="0"/>
        <v>0.0020027166356499926</v>
      </c>
      <c r="H12" s="20">
        <f t="shared" si="2"/>
        <v>0.011285652217325692</v>
      </c>
      <c r="I12" s="20">
        <f t="shared" si="3"/>
        <v>0.011285652217325692</v>
      </c>
      <c r="J12" s="20">
        <f t="shared" si="1"/>
        <v>0.1944469235280617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7702.2300000000005</v>
      </c>
      <c r="F13" s="19">
        <f>'[1]евр-индексы'!I34*1</f>
        <v>7731.26</v>
      </c>
      <c r="G13" s="20">
        <f t="shared" si="0"/>
        <v>0.003769038317474216</v>
      </c>
      <c r="H13" s="20">
        <f t="shared" si="2"/>
        <v>0.004603791923678102</v>
      </c>
      <c r="I13" s="20">
        <f t="shared" si="3"/>
        <v>0.004603791923678102</v>
      </c>
      <c r="J13" s="20">
        <f t="shared" si="1"/>
        <v>0.2762235222650682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6154.719999999999</v>
      </c>
      <c r="F14" s="19">
        <f>'[1]евр-индексы'!I111*1</f>
        <v>6171.99</v>
      </c>
      <c r="G14" s="20">
        <f t="shared" si="0"/>
        <v>0.0028059765513297474</v>
      </c>
      <c r="H14" s="20">
        <f t="shared" si="2"/>
        <v>0.019619277641854005</v>
      </c>
      <c r="I14" s="20">
        <f t="shared" si="3"/>
        <v>0.019619277641854005</v>
      </c>
      <c r="J14" s="20">
        <f t="shared" si="1"/>
        <v>0.09244948386457286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'[1]Япония'!C696</f>
        <v>10913.3</v>
      </c>
      <c r="F15" s="19">
        <f>'[1]Япония'!C691</f>
        <v>10747.74</v>
      </c>
      <c r="G15" s="20">
        <f t="shared" si="0"/>
        <v>-0.015170480056444835</v>
      </c>
      <c r="H15" s="20">
        <f t="shared" si="2"/>
        <v>0.022809157922585088</v>
      </c>
      <c r="I15" s="20">
        <f t="shared" si="3"/>
        <v>0.022809157922585088</v>
      </c>
      <c r="J15" s="20">
        <f t="shared" si="1"/>
        <v>0.28096038497980347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7732.87</v>
      </c>
      <c r="F17" s="19">
        <f>'[1]азия-индексы'!K94*1</f>
        <v>7724.92</v>
      </c>
      <c r="G17" s="20">
        <f aca="true" t="shared" si="4" ref="G17:G22">IF(ISERROR(F17/E17-1),"н/д",F17/E17-1)</f>
        <v>-0.001028078837482016</v>
      </c>
      <c r="H17" s="20">
        <f aca="true" t="shared" si="5" ref="H17:H22">IF(ISERROR(F17/D17-1),"н/д",F17/D17-1)</f>
        <v>0.0004221890111710813</v>
      </c>
      <c r="I17" s="20">
        <f aca="true" t="shared" si="6" ref="I17:I22">IF(ISERROR(F17/C17-1),"н/д",F17/C17-1)</f>
        <v>0.0004221890111710813</v>
      </c>
      <c r="J17" s="20">
        <f aca="true" t="shared" si="7" ref="J17:J22">IF(ISERROR(F17/B17-1),"н/д",F17/B17-1)</f>
        <v>0.08908451101361337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'[1]азия-индексы'!S105</f>
        <v>454.16</v>
      </c>
      <c r="F18" s="19">
        <f>'[1]азия-индексы'!K105*1</f>
        <v>447.79</v>
      </c>
      <c r="G18" s="20">
        <f t="shared" si="4"/>
        <v>-0.014025893958076407</v>
      </c>
      <c r="H18" s="20">
        <f t="shared" si="5"/>
        <v>0.0014088916718848488</v>
      </c>
      <c r="I18" s="20">
        <f>IF(ISERROR(F18/C18-1),"н/д",F18/C18-1)</f>
        <v>0.0014088916718848488</v>
      </c>
      <c r="J18" s="20">
        <f t="shared" si="7"/>
        <v>0.3196687492632324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'[1]Индия'!C696</f>
        <v>20039.04</v>
      </c>
      <c r="F19" s="19">
        <f>'[1]Индия'!C691</f>
        <v>20110.6121</v>
      </c>
      <c r="G19" s="20">
        <f t="shared" si="4"/>
        <v>0.0035716331720481165</v>
      </c>
      <c r="H19" s="20">
        <f t="shared" si="5"/>
        <v>0.01864463604443589</v>
      </c>
      <c r="I19" s="20">
        <f t="shared" si="6"/>
        <v>0.01864463604443589</v>
      </c>
      <c r="J19" s="20">
        <f t="shared" si="7"/>
        <v>0.2716388339471074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'[1]азия-индексы'!S169</f>
        <v>4464.92</v>
      </c>
      <c r="F20" s="19">
        <f>'[1]азия-индексы'!K169*1</f>
        <v>4434.31</v>
      </c>
      <c r="G20" s="20">
        <f t="shared" si="4"/>
        <v>-0.00685566594698217</v>
      </c>
      <c r="H20" s="20">
        <f t="shared" si="5"/>
        <v>0.008235393091091892</v>
      </c>
      <c r="I20" s="20">
        <f t="shared" si="6"/>
        <v>0.008235393091091892</v>
      </c>
      <c r="J20" s="20">
        <f>IF(ISERROR(F20/B20-1),"н/д",F20/B20-1)</f>
        <v>0.14019804220546295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'[1]азия-индексы'!S140</f>
        <v>2317.0699999999997</v>
      </c>
      <c r="F21" s="19">
        <f>'[1]азия-индексы'!K140*1</f>
        <v>2328.22</v>
      </c>
      <c r="G21" s="20">
        <f t="shared" si="4"/>
        <v>0.004812111848153</v>
      </c>
      <c r="H21" s="20">
        <f t="shared" si="5"/>
        <v>0.02291230058829452</v>
      </c>
      <c r="I21" s="20">
        <f t="shared" si="6"/>
        <v>0.02291230058829452</v>
      </c>
      <c r="J21" s="20">
        <f t="shared" si="7"/>
        <v>0.0582192870421292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'[1]Бразилия'!C696</f>
        <v>62194.06</v>
      </c>
      <c r="F22" s="19">
        <f>'[1]Бразилия'!C691</f>
        <v>61956.14</v>
      </c>
      <c r="G22" s="20">
        <f t="shared" si="4"/>
        <v>-0.0038254457097670613</v>
      </c>
      <c r="H22" s="20">
        <f t="shared" si="5"/>
        <v>0.0003810597789142278</v>
      </c>
      <c r="I22" s="20">
        <f t="shared" si="6"/>
        <v>0.0003810597789142278</v>
      </c>
      <c r="J22" s="20">
        <f t="shared" si="7"/>
        <v>0.057265338085749296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Brent'!C696</f>
        <v>111.89</v>
      </c>
      <c r="F24" s="29">
        <f>'[1]нефть Brent'!C691</f>
        <v>111.6378</v>
      </c>
      <c r="G24" s="20">
        <f>IF(ISERROR(F24/E24-1),"н/д",F24/E24-1)</f>
        <v>-0.0022539994637590377</v>
      </c>
      <c r="H24" s="20">
        <f aca="true" t="shared" si="8" ref="H24:H33">IF(ISERROR(F24/D24-1),"н/д",F24/D24-1)</f>
        <v>0.005564763105746717</v>
      </c>
      <c r="I24" s="20">
        <f aca="true" t="shared" si="9" ref="I24:I33">IF(ISERROR(F24/C24-1),"н/д",F24/C24-1)</f>
        <v>0.005564763105746717</v>
      </c>
      <c r="J24" s="20">
        <f>IF(ISERROR(F24/B24-1),"н/д",F24/B24-1)</f>
        <v>-0.0072227656736327805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95.56</v>
      </c>
      <c r="F25" s="29">
        <f>'[1]сырье'!M83*1</f>
        <v>95.22</v>
      </c>
      <c r="G25" s="20">
        <f aca="true" t="shared" si="10" ref="G25:G33">IF(ISERROR(F25/E25-1),"н/д",F25/E25-1)</f>
        <v>-0.003557974047718737</v>
      </c>
      <c r="H25" s="20">
        <f t="shared" si="8"/>
        <v>0.022112494632889668</v>
      </c>
      <c r="I25" s="20">
        <f t="shared" si="9"/>
        <v>0.022112494632889668</v>
      </c>
      <c r="J25" s="20">
        <f aca="true" t="shared" si="11" ref="J25:J31">IF(ISERROR(F25/B25-1),"н/д",F25/B25-1)</f>
        <v>-0.06011252591057137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'[1]Золото'!C696</f>
        <v>1687</v>
      </c>
      <c r="F26" s="19">
        <f>'[1]Золото'!C691</f>
        <v>1689.55</v>
      </c>
      <c r="G26" s="20">
        <f t="shared" si="10"/>
        <v>0.0015115589804386431</v>
      </c>
      <c r="H26" s="20">
        <f t="shared" si="8"/>
        <v>0.016454096979906074</v>
      </c>
      <c r="I26" s="20">
        <f t="shared" si="9"/>
        <v>0.016454096979906074</v>
      </c>
      <c r="J26" s="20">
        <f t="shared" si="11"/>
        <v>0.05064831114489854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'[1]Медь'!C696</f>
        <v>8110.85</v>
      </c>
      <c r="F27" s="19">
        <f>'[1]Медь'!C691</f>
        <v>8077.7</v>
      </c>
      <c r="G27" s="20">
        <f t="shared" si="10"/>
        <v>-0.004087117872972668</v>
      </c>
      <c r="H27" s="20">
        <f t="shared" si="8"/>
        <v>-0.002188891990779984</v>
      </c>
      <c r="I27" s="20">
        <f t="shared" si="9"/>
        <v>-0.002188891990779984</v>
      </c>
      <c r="J27" s="20">
        <f t="shared" si="11"/>
        <v>0.07259458054713108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'[1]Никель'!C696</f>
        <v>17550</v>
      </c>
      <c r="F28" s="19">
        <f>'[1]Никель'!C691</f>
        <v>17451</v>
      </c>
      <c r="G28" s="20">
        <f t="shared" si="10"/>
        <v>-0.005641025641025643</v>
      </c>
      <c r="H28" s="20">
        <f t="shared" si="8"/>
        <v>0.0072727272727273196</v>
      </c>
      <c r="I28" s="20">
        <f t="shared" si="9"/>
        <v>0.0072727272727273196</v>
      </c>
      <c r="J28" s="20">
        <f t="shared" si="11"/>
        <v>-0.08633832967032962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'[1]Алюминий'!C696</f>
        <v>2042</v>
      </c>
      <c r="F29" s="19">
        <f>'[1]Алюминий'!C691</f>
        <v>2048.4</v>
      </c>
      <c r="G29" s="20">
        <f t="shared" si="10"/>
        <v>0.0031341821743389175</v>
      </c>
      <c r="H29" s="20">
        <f t="shared" si="8"/>
        <v>-0.008998548621190094</v>
      </c>
      <c r="I29" s="20">
        <f t="shared" si="9"/>
        <v>-0.008998548621190094</v>
      </c>
      <c r="J29" s="20">
        <f t="shared" si="11"/>
        <v>-0.02827456361922709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77.78</v>
      </c>
      <c r="F30" s="19" t="str">
        <f>'[1]сырье'!M102</f>
        <v>78,55</v>
      </c>
      <c r="G30" s="20">
        <f t="shared" si="10"/>
        <v>0.009899717150938514</v>
      </c>
      <c r="H30" s="20">
        <f t="shared" si="8"/>
        <v>0.045660276890308715</v>
      </c>
      <c r="I30" s="20">
        <f t="shared" si="9"/>
        <v>0.045660276890308715</v>
      </c>
      <c r="J30" s="20">
        <f t="shared" si="11"/>
        <v>-0.1855039402737454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'[1]Сахар'!C696</f>
        <v>18.42</v>
      </c>
      <c r="F31" s="19">
        <f>'[1]Сахар'!C691</f>
        <v>17.46</v>
      </c>
      <c r="G31" s="20">
        <f t="shared" si="10"/>
        <v>-0.05211726384364823</v>
      </c>
      <c r="H31" s="20">
        <f t="shared" si="8"/>
        <v>-0.07423117709437954</v>
      </c>
      <c r="I31" s="20">
        <f t="shared" si="9"/>
        <v>-0.07423117709437954</v>
      </c>
      <c r="J31" s="20">
        <f t="shared" si="11"/>
        <v>-0.2503220266208672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724.5</v>
      </c>
      <c r="F32" s="19">
        <f>'[1]сырье'!M99*1</f>
        <v>727.5</v>
      </c>
      <c r="G32" s="20">
        <f t="shared" si="10"/>
        <v>0.0041407867494824835</v>
      </c>
      <c r="H32" s="20">
        <f t="shared" si="8"/>
        <v>0.056261343012704135</v>
      </c>
      <c r="I32" s="20">
        <f t="shared" si="9"/>
        <v>0.056261343012704135</v>
      </c>
      <c r="J32" s="20">
        <f>IF(ISERROR(F32/B32-1),"н/д",F32/B32-1)</f>
        <v>0.11579754601226999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'[1]Пшеница'!C696</f>
        <v>781.2</v>
      </c>
      <c r="F33" s="19">
        <f>'[1]Пшеница'!C691</f>
        <v>791.2</v>
      </c>
      <c r="G33" s="20">
        <f t="shared" si="10"/>
        <v>0.01280081925243226</v>
      </c>
      <c r="H33" s="20">
        <f t="shared" si="8"/>
        <v>0.054371002132196145</v>
      </c>
      <c r="I33" s="20">
        <f t="shared" si="9"/>
        <v>0.054371002132196145</v>
      </c>
      <c r="J33" s="20">
        <f>IF(ISERROR(F33/B33-1),"н/д",F33/B33-1)</f>
        <v>0.1335243553008596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41292</v>
      </c>
      <c r="F35" s="33">
        <f>I1</f>
        <v>41295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30.3431</v>
      </c>
      <c r="F41" s="28">
        <f>'[1]МакроDelay'!Q7</f>
        <v>30.2065</v>
      </c>
      <c r="G41" s="20">
        <f>IF(ISERROR(F41/E41-1),"н/д",F41/E41-1)</f>
        <v>-0.004501847207437626</v>
      </c>
      <c r="H41" s="20">
        <f>IF(ISERROR(F41/D41-1),"н/д",F41/D41-1)</f>
        <v>-0.005472019280472251</v>
      </c>
      <c r="I41" s="20">
        <f t="shared" si="14"/>
        <v>-0.005472019280472251</v>
      </c>
      <c r="J41" s="20">
        <f t="shared" si="15"/>
        <v>-0.06179774228262902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40.3472</v>
      </c>
      <c r="F42" s="28">
        <f>'[1]МакроDelay'!Q9</f>
        <v>40.4314</v>
      </c>
      <c r="G42" s="20">
        <f t="shared" si="12"/>
        <v>0.0020868858309868177</v>
      </c>
      <c r="H42" s="20">
        <f t="shared" si="13"/>
        <v>0.005041189601427742</v>
      </c>
      <c r="I42" s="20">
        <f t="shared" si="14"/>
        <v>0.005041189601427742</v>
      </c>
      <c r="J42" s="20">
        <f t="shared" si="15"/>
        <v>-0.029753928472414648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41271</v>
      </c>
      <c r="E43" s="38">
        <f>'[1]ЗВР-cbr'!D4</f>
        <v>41278</v>
      </c>
      <c r="F43" s="38">
        <f>'[1]ЗВР-cbr'!D3</f>
        <v>41285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537,1</v>
      </c>
      <c r="E44" s="19" t="str">
        <f>'[1]ЗВР-cbr'!L4</f>
        <v>537,4</v>
      </c>
      <c r="F44" s="19" t="str">
        <f>'[1]ЗВР-cbr'!L3</f>
        <v>526,4</v>
      </c>
      <c r="G44" s="20">
        <f>IF(ISERROR(F44/E44-1),"н/д",F44/E44-1)</f>
        <v>-0.020468924451060633</v>
      </c>
      <c r="H44" s="20"/>
      <c r="I44" s="20">
        <f>IF(ISERROR(F44/C44-1),"н/д",F44/C44-1)</f>
        <v>0.05702811244979911</v>
      </c>
      <c r="J44" s="20">
        <f>IF(ISERROR(F44/B44-1),"н/д",F44/B44-1)</f>
        <v>0.20265021704363728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41283</v>
      </c>
      <c r="F45" s="38">
        <v>41288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0.3</v>
      </c>
      <c r="F46" s="42">
        <v>0.4</v>
      </c>
      <c r="G46" s="20">
        <f>IF(ISERROR(F46-E46),"н/д",F46-E46)/100</f>
        <v>0.0010000000000000002</v>
      </c>
      <c r="H46" s="20">
        <f>IF(ISERROR(F46-D46),"н/д",F46-D46)/100</f>
        <v>0.004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2013-01-21T09:11:01Z</dcterms:created>
  <dcterms:modified xsi:type="dcterms:W3CDTF">2013-01-21T09:11:56Z</dcterms:modified>
  <cp:category/>
  <cp:version/>
  <cp:contentType/>
  <cp:contentStatus/>
</cp:coreProperties>
</file>