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<sst xmlns="http://schemas.openxmlformats.org/spreadsheetml/2006/main" count="95" uniqueCount="80">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</sst>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7714,67</v>
          </cell>
          <cell r="S94">
            <v>7672.58</v>
          </cell>
        </row>
        <row r="106">
          <cell r="K106" t="str">
            <v>479,60</v>
          </cell>
          <cell r="S106">
            <v>468.09000000000003</v>
          </cell>
        </row>
        <row r="141">
          <cell r="K141" t="str">
            <v>2346,51</v>
          </cell>
          <cell r="S141">
            <v>2291.3100000000004</v>
          </cell>
        </row>
        <row r="170">
          <cell r="K170" t="str">
            <v>4391,29</v>
          </cell>
          <cell r="S170">
            <v>4425.3</v>
          </cell>
        </row>
      </sheetData>
      <sheetData sheetId="2">
        <row r="34">
          <cell r="I34" t="str">
            <v>7856,43</v>
          </cell>
          <cell r="L34">
            <v>7857.97</v>
          </cell>
        </row>
        <row r="111">
          <cell r="I111" t="str">
            <v>6280,66</v>
          </cell>
          <cell r="L111">
            <v>6284.46</v>
          </cell>
        </row>
        <row r="168">
          <cell r="I168" t="str">
            <v>3774,29</v>
          </cell>
          <cell r="L168">
            <v>3777.99</v>
          </cell>
        </row>
      </sheetData>
      <sheetData sheetId="3">
        <row r="3">
          <cell r="D3">
            <v>41292</v>
          </cell>
          <cell r="L3" t="str">
            <v>530,4</v>
          </cell>
        </row>
        <row r="4">
          <cell r="D4">
            <v>41285</v>
          </cell>
          <cell r="L4" t="str">
            <v>526,4</v>
          </cell>
        </row>
        <row r="5">
          <cell r="D5">
            <v>41278</v>
          </cell>
          <cell r="L5" t="str">
            <v>537,4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30.1648</v>
          </cell>
          <cell r="Q7">
            <v>30.0451</v>
          </cell>
        </row>
        <row r="9">
          <cell r="L9">
            <v>40.2036</v>
          </cell>
          <cell r="Q9">
            <v>40.2364</v>
          </cell>
        </row>
      </sheetData>
      <sheetData sheetId="6">
        <row r="83">
          <cell r="M83" t="str">
            <v>95,81</v>
          </cell>
          <cell r="P83">
            <v>95.88</v>
          </cell>
        </row>
        <row r="99">
          <cell r="M99" t="str">
            <v>725,25</v>
          </cell>
          <cell r="P99">
            <v>720.75</v>
          </cell>
        </row>
        <row r="102">
          <cell r="M102" t="str">
            <v>80,34</v>
          </cell>
          <cell r="P102">
            <v>80.51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691">
          <cell r="C691">
            <v>112.8828</v>
          </cell>
        </row>
        <row r="696">
          <cell r="C696">
            <v>113.28</v>
          </cell>
        </row>
      </sheetData>
      <sheetData sheetId="13">
        <row r="691">
          <cell r="C691">
            <v>1656.9</v>
          </cell>
        </row>
        <row r="696">
          <cell r="C696">
            <v>1656.6</v>
          </cell>
        </row>
      </sheetData>
      <sheetData sheetId="14">
        <row r="691">
          <cell r="C691">
            <v>8049.43</v>
          </cell>
        </row>
        <row r="696">
          <cell r="C696">
            <v>8051.32</v>
          </cell>
        </row>
      </sheetData>
      <sheetData sheetId="15">
        <row r="691">
          <cell r="C691">
            <v>17403</v>
          </cell>
        </row>
        <row r="696">
          <cell r="C696">
            <v>17380</v>
          </cell>
        </row>
      </sheetData>
      <sheetData sheetId="16">
        <row r="691">
          <cell r="C691">
            <v>2049.97</v>
          </cell>
        </row>
        <row r="696">
          <cell r="C696">
            <v>2046</v>
          </cell>
        </row>
      </sheetData>
      <sheetData sheetId="17">
        <row r="691">
          <cell r="C691">
            <v>17.48</v>
          </cell>
        </row>
        <row r="696">
          <cell r="C696">
            <v>18.49</v>
          </cell>
        </row>
      </sheetData>
      <sheetData sheetId="18">
        <row r="691">
          <cell r="C691">
            <v>780.2</v>
          </cell>
        </row>
        <row r="696">
          <cell r="C696">
            <v>776.4</v>
          </cell>
        </row>
      </sheetData>
      <sheetData sheetId="19">
        <row r="691">
          <cell r="C691">
            <v>20118.9268</v>
          </cell>
        </row>
        <row r="696">
          <cell r="C696">
            <v>20103.53</v>
          </cell>
        </row>
      </sheetData>
      <sheetData sheetId="20">
        <row r="691">
          <cell r="C691">
            <v>61169.83</v>
          </cell>
        </row>
        <row r="696">
          <cell r="C696">
            <v>61966.26</v>
          </cell>
        </row>
      </sheetData>
      <sheetData sheetId="21">
        <row r="691">
          <cell r="C691">
            <v>10824.31</v>
          </cell>
        </row>
        <row r="696">
          <cell r="C696">
            <v>10926.65</v>
          </cell>
        </row>
      </sheetData>
      <sheetData sheetId="22">
        <row r="691">
          <cell r="C691">
            <v>1502.96</v>
          </cell>
        </row>
        <row r="696">
          <cell r="C696">
            <v>1494.82</v>
          </cell>
        </row>
      </sheetData>
      <sheetData sheetId="23">
        <row r="691">
          <cell r="C691">
            <v>3149.71</v>
          </cell>
        </row>
        <row r="696">
          <cell r="C696">
            <v>3130.38</v>
          </cell>
        </row>
      </sheetData>
      <sheetData sheetId="24">
        <row r="691">
          <cell r="C691">
            <v>13895.98</v>
          </cell>
        </row>
        <row r="696">
          <cell r="C696">
            <v>13825.33</v>
          </cell>
        </row>
      </sheetData>
      <sheetData sheetId="25">
        <row r="691">
          <cell r="C691">
            <v>1547.66</v>
          </cell>
        </row>
        <row r="696">
          <cell r="C696">
            <v>1544.02</v>
          </cell>
        </row>
      </sheetData>
      <sheetData sheetId="26">
        <row r="691">
          <cell r="C691">
            <v>1619.82</v>
          </cell>
        </row>
        <row r="696">
          <cell r="C696">
            <v>1618.84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41302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41299</v>
      </c>
      <c r="F4" s="14">
        <f>I1</f>
        <v>41302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'[1]РТС'!C696</f>
        <v>1618.84</v>
      </c>
      <c r="F6" s="19">
        <f>'[1]РТС'!C691</f>
        <v>1619.82</v>
      </c>
      <c r="G6" s="20">
        <f>IF(ISERROR(F6/E6-1),"н/д",F6/E6-1)</f>
        <v>0.0006053717476712794</v>
      </c>
      <c r="H6" s="20">
        <f>IF(ISERROR(F6/D6-1),"н/д",F6/D6-1)</f>
        <v>0.0277393566398072</v>
      </c>
      <c r="I6" s="20">
        <f>IF(ISERROR(F6/C6-1),"н/д",F6/C6-1)</f>
        <v>0.0277393566398072</v>
      </c>
      <c r="J6" s="20">
        <f>IF(ISERROR(F6/B6-1),"н/д",F6/B6-1)</f>
        <v>0.1325882682957238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'[1]ММВБ'!C696</f>
        <v>1544.02</v>
      </c>
      <c r="F7" s="19">
        <f>'[1]ММВБ'!C691</f>
        <v>1547.66</v>
      </c>
      <c r="G7" s="20">
        <f>IF(ISERROR(F7/E7-1),"н/д",F7/E7-1)</f>
        <v>0.0023574824160308427</v>
      </c>
      <c r="H7" s="20">
        <f>IF(ISERROR(F7/D7-1),"н/д",F7/D7-1)</f>
        <v>0.021679143396575284</v>
      </c>
      <c r="I7" s="20">
        <f>IF(ISERROR(F7/C7-1),"н/д",F7/C7-1)</f>
        <v>0.021679143396575284</v>
      </c>
      <c r="J7" s="20">
        <f>IF(ISERROR(F7/B7-1),"н/д",F7/B7-1)</f>
        <v>0.06856233169916748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(США)'!C696</f>
        <v>13825.33</v>
      </c>
      <c r="F9" s="19">
        <f>'[1]DJIA (США)'!C691</f>
        <v>13895.98</v>
      </c>
      <c r="G9" s="20">
        <f aca="true" t="shared" si="0" ref="G9:G15">IF(ISERROR(F9/E9-1),"н/д",F9/E9-1)</f>
        <v>0.005110185434995085</v>
      </c>
      <c r="H9" s="20">
        <f>IF(ISERROR(F9/D9-1),"н/д",F9/D9-1)</f>
        <v>0.038230642043769025</v>
      </c>
      <c r="I9" s="20">
        <f>IF(ISERROR(F9/C9-1),"н/д",F9/C9-1)</f>
        <v>0.038230642043769025</v>
      </c>
      <c r="J9" s="20">
        <f aca="true" t="shared" si="1" ref="J9:J15">IF(ISERROR(F9/B9-1),"н/д",F9/B9-1)</f>
        <v>0.12427603264505116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(США)'!C696</f>
        <v>3130.38</v>
      </c>
      <c r="F10" s="19">
        <f>'[1]NASDAQ Composite (США)'!C691</f>
        <v>3149.71</v>
      </c>
      <c r="G10" s="20">
        <f t="shared" si="0"/>
        <v>0.006174969173071698</v>
      </c>
      <c r="H10" s="20">
        <f aca="true" t="shared" si="2" ref="H10:H15">IF(ISERROR(F10/D10-1),"н/д",F10/D10-1)</f>
        <v>0.016425660172776135</v>
      </c>
      <c r="I10" s="20">
        <f aca="true" t="shared" si="3" ref="I10:I15">IF(ISERROR(F10/C10-1),"н/д",F10/C10-1)</f>
        <v>0.016425660172776135</v>
      </c>
      <c r="J10" s="20">
        <f t="shared" si="1"/>
        <v>0.1778109755805961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(США)'!C696</f>
        <v>1494.82</v>
      </c>
      <c r="F11" s="19">
        <f>'[1]S&amp;P500 (США)'!C691</f>
        <v>1502.96</v>
      </c>
      <c r="G11" s="20">
        <f t="shared" si="0"/>
        <v>0.005445471695588733</v>
      </c>
      <c r="H11" s="20">
        <f>IF(ISERROR(F11/D11-1),"н/д",F11/D11-1)</f>
        <v>0.028093769025029136</v>
      </c>
      <c r="I11" s="20">
        <f t="shared" si="3"/>
        <v>0.028093769025029136</v>
      </c>
      <c r="J11" s="20">
        <f t="shared" si="1"/>
        <v>0.17619793050675403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3777.99</v>
      </c>
      <c r="F12" s="19">
        <f>'[1]евр-индексы'!I168*1</f>
        <v>3774.29</v>
      </c>
      <c r="G12" s="20">
        <f t="shared" si="0"/>
        <v>-0.000979356747900284</v>
      </c>
      <c r="H12" s="20">
        <f t="shared" si="2"/>
        <v>0.018539557803210815</v>
      </c>
      <c r="I12" s="20">
        <f t="shared" si="3"/>
        <v>0.018539557803210815</v>
      </c>
      <c r="J12" s="20">
        <f t="shared" si="1"/>
        <v>0.20301463650967677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7857.97</v>
      </c>
      <c r="F13" s="19">
        <f>'[1]евр-индексы'!I34*1</f>
        <v>7856.43</v>
      </c>
      <c r="G13" s="20">
        <f t="shared" si="0"/>
        <v>-0.00019597936871740274</v>
      </c>
      <c r="H13" s="20">
        <f t="shared" si="2"/>
        <v>0.02086844433933699</v>
      </c>
      <c r="I13" s="20">
        <f t="shared" si="3"/>
        <v>0.02086844433933699</v>
      </c>
      <c r="J13" s="20">
        <f t="shared" si="1"/>
        <v>0.29688572975542793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6284.46</v>
      </c>
      <c r="F14" s="19">
        <f>'[1]евр-индексы'!I111*1</f>
        <v>6280.66</v>
      </c>
      <c r="G14" s="20">
        <f t="shared" si="0"/>
        <v>-0.0006046661129198716</v>
      </c>
      <c r="H14" s="20">
        <f t="shared" si="2"/>
        <v>0.03757167660901706</v>
      </c>
      <c r="I14" s="20">
        <f t="shared" si="3"/>
        <v>0.03757167660901706</v>
      </c>
      <c r="J14" s="20">
        <f t="shared" si="1"/>
        <v>0.11168420158309833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'[1]Япония'!C696</f>
        <v>10926.65</v>
      </c>
      <c r="F15" s="19">
        <f>'[1]Япония'!C691</f>
        <v>10824.31</v>
      </c>
      <c r="G15" s="20">
        <f t="shared" si="0"/>
        <v>-0.009366091162433143</v>
      </c>
      <c r="H15" s="20">
        <f t="shared" si="2"/>
        <v>0.030095945398104007</v>
      </c>
      <c r="I15" s="20">
        <f t="shared" si="3"/>
        <v>0.030095945398104007</v>
      </c>
      <c r="J15" s="20">
        <f t="shared" si="1"/>
        <v>0.29008631626190584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7672.58</v>
      </c>
      <c r="F17" s="19">
        <f>'[1]азия-индексы'!K94*1</f>
        <v>7714.67</v>
      </c>
      <c r="G17" s="20">
        <f aca="true" t="shared" si="4" ref="G17:G22">IF(ISERROR(F17/E17-1),"н/д",F17/E17-1)</f>
        <v>0.005485768802671265</v>
      </c>
      <c r="H17" s="20">
        <f aca="true" t="shared" si="5" ref="H17:H22">IF(ISERROR(F17/D17-1),"н/д",F17/D17-1)</f>
        <v>-0.000905245763216822</v>
      </c>
      <c r="I17" s="20">
        <f aca="true" t="shared" si="6" ref="I17:I22">IF(ISERROR(F17/C17-1),"н/д",F17/C17-1)</f>
        <v>-0.000905245763216822</v>
      </c>
      <c r="J17" s="20">
        <f aca="true" t="shared" si="7" ref="J17:J22">IF(ISERROR(F17/B17-1),"н/д",F17/B17-1)</f>
        <v>0.0876394324577332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'[1]азия-индексы'!S106</f>
        <v>468.09000000000003</v>
      </c>
      <c r="F18" s="19">
        <f>'[1]азия-индексы'!K106*1</f>
        <v>479.6</v>
      </c>
      <c r="G18" s="20">
        <f t="shared" si="4"/>
        <v>0.024589288384712304</v>
      </c>
      <c r="H18" s="20">
        <f t="shared" si="5"/>
        <v>0.07254673942213086</v>
      </c>
      <c r="I18" s="20">
        <f>IF(ISERROR(F18/C18-1),"н/д",F18/C18-1)</f>
        <v>0.07254673942213086</v>
      </c>
      <c r="J18" s="20">
        <f t="shared" si="7"/>
        <v>0.41341506542496775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'[1]Индия'!C696</f>
        <v>20103.53</v>
      </c>
      <c r="F19" s="19">
        <f>'[1]Индия'!C691</f>
        <v>20118.9268</v>
      </c>
      <c r="G19" s="20">
        <f t="shared" si="4"/>
        <v>0.0007658754457551264</v>
      </c>
      <c r="H19" s="20">
        <f t="shared" si="5"/>
        <v>0.01906579301933098</v>
      </c>
      <c r="I19" s="20">
        <f t="shared" si="6"/>
        <v>0.01906579301933098</v>
      </c>
      <c r="J19" s="20">
        <f t="shared" si="7"/>
        <v>0.2721645909633559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'[1]азия-индексы'!S170</f>
        <v>4425.3</v>
      </c>
      <c r="F20" s="19">
        <f>'[1]азия-индексы'!K170*1</f>
        <v>4391.29</v>
      </c>
      <c r="G20" s="20">
        <f t="shared" si="4"/>
        <v>-0.007685354665220467</v>
      </c>
      <c r="H20" s="20">
        <f t="shared" si="5"/>
        <v>-0.0015461257045672472</v>
      </c>
      <c r="I20" s="20">
        <f t="shared" si="6"/>
        <v>-0.0015461257045672472</v>
      </c>
      <c r="J20" s="20">
        <f>IF(ISERROR(F20/B20-1),"н/д",F20/B20-1)</f>
        <v>0.1291362716536344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'[1]азия-индексы'!S141</f>
        <v>2291.3100000000004</v>
      </c>
      <c r="F21" s="19">
        <f>'[1]азия-индексы'!K141*1</f>
        <v>2346.51</v>
      </c>
      <c r="G21" s="20">
        <f t="shared" si="4"/>
        <v>0.024091022166358833</v>
      </c>
      <c r="H21" s="20">
        <f t="shared" si="5"/>
        <v>0.030948081561639196</v>
      </c>
      <c r="I21" s="20">
        <f t="shared" si="6"/>
        <v>0.030948081561639196</v>
      </c>
      <c r="J21" s="20">
        <f t="shared" si="7"/>
        <v>0.06653243217446247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'[1]Бразилия'!C696</f>
        <v>61966.26</v>
      </c>
      <c r="F22" s="19">
        <f>'[1]Бразилия'!C691</f>
        <v>61169.83</v>
      </c>
      <c r="G22" s="20">
        <f t="shared" si="4"/>
        <v>-0.012852639484777661</v>
      </c>
      <c r="H22" s="20">
        <f t="shared" si="5"/>
        <v>-0.012315173897275988</v>
      </c>
      <c r="I22" s="20">
        <f t="shared" si="6"/>
        <v>-0.012315173897275988</v>
      </c>
      <c r="J22" s="20">
        <f t="shared" si="7"/>
        <v>0.04384716342234696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Brent'!C696</f>
        <v>113.28</v>
      </c>
      <c r="F24" s="29">
        <f>'[1]нефть Brent'!C691</f>
        <v>112.8828</v>
      </c>
      <c r="G24" s="20">
        <f>IF(ISERROR(F24/E24-1),"н/д",F24/E24-1)</f>
        <v>-0.0035063559322033866</v>
      </c>
      <c r="H24" s="20">
        <f aca="true" t="shared" si="8" ref="H24:H33">IF(ISERROR(F24/D24-1),"н/д",F24/D24-1)</f>
        <v>0.016778958746171968</v>
      </c>
      <c r="I24" s="20">
        <f aca="true" t="shared" si="9" ref="I24:I33">IF(ISERROR(F24/C24-1),"н/д",F24/C24-1)</f>
        <v>0.016778958746171968</v>
      </c>
      <c r="J24" s="20">
        <f>IF(ISERROR(F24/B24-1),"н/д",F24/B24-1)</f>
        <v>0.003848821698532623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95.88</v>
      </c>
      <c r="F25" s="29">
        <f>'[1]сырье'!M83*1</f>
        <v>95.81</v>
      </c>
      <c r="G25" s="20">
        <f aca="true" t="shared" si="10" ref="G25:G33">IF(ISERROR(F25/E25-1),"н/д",F25/E25-1)</f>
        <v>-0.0007300792657487509</v>
      </c>
      <c r="H25" s="20">
        <f t="shared" si="8"/>
        <v>0.02844568484328036</v>
      </c>
      <c r="I25" s="20">
        <f t="shared" si="9"/>
        <v>0.02844568484328036</v>
      </c>
      <c r="J25" s="20">
        <f aca="true" t="shared" si="11" ref="J25:J31">IF(ISERROR(F25/B25-1),"н/д",F25/B25-1)</f>
        <v>-0.05428881650380013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'[1]Золото'!C696</f>
        <v>1656.6</v>
      </c>
      <c r="F26" s="19">
        <f>'[1]Золото'!C691</f>
        <v>1656.9</v>
      </c>
      <c r="G26" s="20">
        <f t="shared" si="10"/>
        <v>0.0001810938065918144</v>
      </c>
      <c r="H26" s="20">
        <f t="shared" si="8"/>
        <v>-0.0031885453014077747</v>
      </c>
      <c r="I26" s="20">
        <f t="shared" si="9"/>
        <v>-0.0031885453014077747</v>
      </c>
      <c r="J26" s="20">
        <f t="shared" si="11"/>
        <v>0.030344876881999605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'[1]Медь'!C696</f>
        <v>8051.32</v>
      </c>
      <c r="F27" s="19">
        <f>'[1]Медь'!C691</f>
        <v>8049.43</v>
      </c>
      <c r="G27" s="20">
        <f t="shared" si="10"/>
        <v>-0.0002347441164926023</v>
      </c>
      <c r="H27" s="20">
        <f t="shared" si="8"/>
        <v>-0.005680989991871943</v>
      </c>
      <c r="I27" s="20">
        <f t="shared" si="9"/>
        <v>-0.005680989991871943</v>
      </c>
      <c r="J27" s="20">
        <f t="shared" si="11"/>
        <v>0.06884075844528703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'[1]Никель'!C696</f>
        <v>17380</v>
      </c>
      <c r="F28" s="19">
        <f>'[1]Никель'!C691</f>
        <v>17403</v>
      </c>
      <c r="G28" s="20">
        <f t="shared" si="10"/>
        <v>0.001323360184119604</v>
      </c>
      <c r="H28" s="20">
        <f t="shared" si="8"/>
        <v>0.004502164502164563</v>
      </c>
      <c r="I28" s="20">
        <f t="shared" si="9"/>
        <v>0.004502164502164563</v>
      </c>
      <c r="J28" s="20">
        <f t="shared" si="11"/>
        <v>-0.088851409733124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'[1]Алюминий'!C696</f>
        <v>2046</v>
      </c>
      <c r="F29" s="19">
        <f>'[1]Алюминий'!C691</f>
        <v>2049.97</v>
      </c>
      <c r="G29" s="20">
        <f t="shared" si="10"/>
        <v>0.0019403714565005004</v>
      </c>
      <c r="H29" s="20">
        <f t="shared" si="8"/>
        <v>-0.008238993710691922</v>
      </c>
      <c r="I29" s="20">
        <f t="shared" si="9"/>
        <v>-0.008238993710691922</v>
      </c>
      <c r="J29" s="20">
        <f t="shared" si="11"/>
        <v>-0.02752978284637142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80.51</v>
      </c>
      <c r="F30" s="19" t="str">
        <f>'[1]сырье'!M102</f>
        <v>80,34</v>
      </c>
      <c r="G30" s="20">
        <f t="shared" si="10"/>
        <v>-0.002111538939262192</v>
      </c>
      <c r="H30" s="20">
        <f t="shared" si="8"/>
        <v>0.06948881789137373</v>
      </c>
      <c r="I30" s="20">
        <f t="shared" si="9"/>
        <v>0.06948881789137373</v>
      </c>
      <c r="J30" s="20">
        <f t="shared" si="11"/>
        <v>-0.16694317710493567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'[1]Сахар'!C696</f>
        <v>18.49</v>
      </c>
      <c r="F31" s="19">
        <f>'[1]Сахар'!C691</f>
        <v>17.48</v>
      </c>
      <c r="G31" s="20">
        <f t="shared" si="10"/>
        <v>-0.05462412114656556</v>
      </c>
      <c r="H31" s="20">
        <f t="shared" si="8"/>
        <v>-0.07317073170731703</v>
      </c>
      <c r="I31" s="20">
        <f t="shared" si="9"/>
        <v>-0.07317073170731703</v>
      </c>
      <c r="J31" s="20">
        <f t="shared" si="11"/>
        <v>-0.24946328896522107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720.75</v>
      </c>
      <c r="F32" s="19">
        <f>'[1]сырье'!M99*1</f>
        <v>725.25</v>
      </c>
      <c r="G32" s="20">
        <f t="shared" si="10"/>
        <v>0.00624349635796051</v>
      </c>
      <c r="H32" s="20">
        <f t="shared" si="8"/>
        <v>0.05299455535390196</v>
      </c>
      <c r="I32" s="20">
        <f t="shared" si="9"/>
        <v>0.05299455535390196</v>
      </c>
      <c r="J32" s="20">
        <f>IF(ISERROR(F32/B32-1),"н/д",F32/B32-1)</f>
        <v>0.11234662576687127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'[1]Пшеница'!C696</f>
        <v>776.4</v>
      </c>
      <c r="F33" s="19">
        <f>'[1]Пшеница'!C691</f>
        <v>780.2</v>
      </c>
      <c r="G33" s="20">
        <f t="shared" si="10"/>
        <v>0.004894384337970292</v>
      </c>
      <c r="H33" s="20">
        <f t="shared" si="8"/>
        <v>0.03971215351812374</v>
      </c>
      <c r="I33" s="20">
        <f t="shared" si="9"/>
        <v>0.03971215351812374</v>
      </c>
      <c r="J33" s="20">
        <f>IF(ISERROR(F33/B33-1),"н/д",F33/B33-1)</f>
        <v>0.11776504297994284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41299</v>
      </c>
      <c r="F35" s="33">
        <f>I1</f>
        <v>41302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30.1648</v>
      </c>
      <c r="F41" s="28">
        <f>'[1]МакроDelay'!Q7</f>
        <v>30.0451</v>
      </c>
      <c r="G41" s="20">
        <f>IF(ISERROR(F41/E41-1),"н/д",F41/E41-1)</f>
        <v>-0.00396820134726561</v>
      </c>
      <c r="H41" s="20">
        <f>IF(ISERROR(F41/D41-1),"н/д",F41/D41-1)</f>
        <v>-0.0107860019030247</v>
      </c>
      <c r="I41" s="20">
        <f t="shared" si="14"/>
        <v>-0.0107860019030247</v>
      </c>
      <c r="J41" s="20">
        <f t="shared" si="15"/>
        <v>-0.06681076412877407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40.2036</v>
      </c>
      <c r="F42" s="28">
        <f>'[1]МакроDelay'!Q9</f>
        <v>40.2364</v>
      </c>
      <c r="G42" s="20">
        <f t="shared" si="12"/>
        <v>0.0008158473370545316</v>
      </c>
      <c r="H42" s="20">
        <f t="shared" si="13"/>
        <v>0.00019389190774732334</v>
      </c>
      <c r="I42" s="20">
        <f t="shared" si="14"/>
        <v>0.00019389190774732334</v>
      </c>
      <c r="J42" s="20">
        <f t="shared" si="15"/>
        <v>-0.03443340986429999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41278</v>
      </c>
      <c r="E43" s="38">
        <f>'[1]ЗВР-cbr'!D4</f>
        <v>41285</v>
      </c>
      <c r="F43" s="38">
        <f>'[1]ЗВР-cbr'!D3</f>
        <v>41292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537,4</v>
      </c>
      <c r="E44" s="19" t="str">
        <f>'[1]ЗВР-cbr'!L4</f>
        <v>526,4</v>
      </c>
      <c r="F44" s="19" t="str">
        <f>'[1]ЗВР-cbr'!L3</f>
        <v>530,4</v>
      </c>
      <c r="G44" s="20">
        <f>IF(ISERROR(F44/E44-1),"н/д",F44/E44-1)</f>
        <v>0.0075987841945288626</v>
      </c>
      <c r="H44" s="20"/>
      <c r="I44" s="20">
        <f>IF(ISERROR(F44/C44-1),"н/д",F44/C44-1)</f>
        <v>0.06506024096385543</v>
      </c>
      <c r="J44" s="20">
        <f>IF(ISERROR(F44/B44-1),"н/д",F44/B44-1)</f>
        <v>0.21178889650445498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41288</v>
      </c>
      <c r="F45" s="38">
        <v>41295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0.4</v>
      </c>
      <c r="F46" s="42">
        <v>0.6</v>
      </c>
      <c r="G46" s="20">
        <f>IF(ISERROR(F46-E46),"н/д",F46-E46)/100</f>
        <v>0.0019999999999999996</v>
      </c>
      <c r="H46" s="20">
        <f>IF(ISERROR(F46-D46),"н/д",F46-D46)/100</f>
        <v>0.006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44.899</v>
      </c>
      <c r="G59" s="20">
        <f>IF(ISERROR(F59/E59-1),"н/д",F59/E59-1)</f>
        <v>-0.02503691479197423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27.468</v>
      </c>
      <c r="G60" s="20">
        <f>IF(ISERROR(F60/E60-1),"н/д",F60/E60-1)</f>
        <v>-0.1294647101701899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17.431</v>
      </c>
      <c r="G61" s="20">
        <f>IF(ISERROR(F61/E61-1),"н/д",F61/E61-1)</f>
        <v>0.20222084281674624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2013-01-28T09:22:15Z</dcterms:created>
  <dcterms:modified xsi:type="dcterms:W3CDTF">2013-01-28T09:23:14Z</dcterms:modified>
  <cp:category/>
  <cp:version/>
  <cp:contentType/>
  <cp:contentStatus/>
</cp:coreProperties>
</file>