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<sst xmlns="http://schemas.openxmlformats.org/spreadsheetml/2006/main" count="95" uniqueCount="80">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</sst>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7802,00</v>
          </cell>
          <cell r="S94">
            <v>7714.67</v>
          </cell>
        </row>
        <row r="106">
          <cell r="K106" t="str">
            <v>484,01</v>
          </cell>
          <cell r="S106">
            <v>479.59999999999997</v>
          </cell>
        </row>
        <row r="141">
          <cell r="K141" t="str">
            <v>2358,98</v>
          </cell>
          <cell r="S141">
            <v>2346.51</v>
          </cell>
        </row>
        <row r="170">
          <cell r="K170" t="str">
            <v>4433,32</v>
          </cell>
          <cell r="S170">
            <v>4416.92</v>
          </cell>
        </row>
      </sheetData>
      <sheetData sheetId="2">
        <row r="34">
          <cell r="I34" t="str">
            <v>7835,68</v>
          </cell>
          <cell r="L34">
            <v>7833</v>
          </cell>
        </row>
        <row r="111">
          <cell r="I111" t="str">
            <v>6305,34</v>
          </cell>
          <cell r="L111">
            <v>6294.41</v>
          </cell>
        </row>
        <row r="168">
          <cell r="I168" t="str">
            <v>3780,92</v>
          </cell>
          <cell r="L168">
            <v>3780.89</v>
          </cell>
        </row>
      </sheetData>
      <sheetData sheetId="3">
        <row r="3">
          <cell r="D3">
            <v>41292</v>
          </cell>
          <cell r="L3" t="str">
            <v>530,4</v>
          </cell>
        </row>
        <row r="4">
          <cell r="D4">
            <v>41285</v>
          </cell>
          <cell r="L4" t="str">
            <v>526,4</v>
          </cell>
        </row>
        <row r="5">
          <cell r="D5">
            <v>41278</v>
          </cell>
          <cell r="L5" t="str">
            <v>537,4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30.0451</v>
          </cell>
          <cell r="Q7">
            <v>30.0782</v>
          </cell>
        </row>
        <row r="9">
          <cell r="L9">
            <v>40.2364</v>
          </cell>
          <cell r="Q9">
            <v>40.4552</v>
          </cell>
        </row>
      </sheetData>
      <sheetData sheetId="6">
        <row r="83">
          <cell r="M83" t="str">
            <v>96,75</v>
          </cell>
          <cell r="P83">
            <v>96.44</v>
          </cell>
        </row>
        <row r="99">
          <cell r="M99" t="str">
            <v>729,75</v>
          </cell>
          <cell r="P99">
            <v>729.25</v>
          </cell>
        </row>
        <row r="102">
          <cell r="M102" t="str">
            <v>82,45</v>
          </cell>
          <cell r="P102">
            <v>81.05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0">
          <cell r="B40">
            <v>102.5</v>
          </cell>
        </row>
        <row r="43">
          <cell r="B43">
            <v>101.9</v>
          </cell>
        </row>
        <row r="47">
          <cell r="B47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692">
          <cell r="C692">
            <v>113.4177</v>
          </cell>
        </row>
        <row r="697">
          <cell r="C697">
            <v>113.48</v>
          </cell>
        </row>
      </sheetData>
      <sheetData sheetId="13">
        <row r="692">
          <cell r="C692">
            <v>1661.76</v>
          </cell>
        </row>
        <row r="697">
          <cell r="C697">
            <v>1652.9</v>
          </cell>
        </row>
      </sheetData>
      <sheetData sheetId="14">
        <row r="692">
          <cell r="C692">
            <v>8125.99</v>
          </cell>
        </row>
        <row r="697">
          <cell r="C697">
            <v>8072.27</v>
          </cell>
        </row>
      </sheetData>
      <sheetData sheetId="15">
        <row r="692">
          <cell r="C692">
            <v>17747</v>
          </cell>
        </row>
        <row r="697">
          <cell r="C697">
            <v>17625</v>
          </cell>
        </row>
      </sheetData>
      <sheetData sheetId="16">
        <row r="692">
          <cell r="C692">
            <v>2061.15</v>
          </cell>
        </row>
        <row r="697">
          <cell r="C697">
            <v>2050</v>
          </cell>
        </row>
      </sheetData>
      <sheetData sheetId="17">
        <row r="692">
          <cell r="C692">
            <v>17.97</v>
          </cell>
        </row>
        <row r="697">
          <cell r="C697">
            <v>18.38</v>
          </cell>
        </row>
      </sheetData>
      <sheetData sheetId="18">
        <row r="692">
          <cell r="C692">
            <v>779.5</v>
          </cell>
        </row>
        <row r="697">
          <cell r="C697">
            <v>779.2</v>
          </cell>
        </row>
      </sheetData>
      <sheetData sheetId="19">
        <row r="692">
          <cell r="C692">
            <v>20034.8352</v>
          </cell>
        </row>
        <row r="697">
          <cell r="C697">
            <v>20103.35</v>
          </cell>
        </row>
      </sheetData>
      <sheetData sheetId="20">
        <row r="692">
          <cell r="C692">
            <v>60027.07</v>
          </cell>
        </row>
        <row r="697">
          <cell r="C697">
            <v>61169.83</v>
          </cell>
        </row>
      </sheetData>
      <sheetData sheetId="21">
        <row r="692">
          <cell r="C692">
            <v>10866.72</v>
          </cell>
        </row>
        <row r="697">
          <cell r="C697">
            <v>10824.31</v>
          </cell>
        </row>
      </sheetData>
      <sheetData sheetId="22">
        <row r="692">
          <cell r="C692">
            <v>1500.18</v>
          </cell>
        </row>
        <row r="697">
          <cell r="C697">
            <v>1502.96</v>
          </cell>
        </row>
      </sheetData>
      <sheetData sheetId="23">
        <row r="692">
          <cell r="C692">
            <v>3154.3</v>
          </cell>
        </row>
        <row r="697">
          <cell r="C697">
            <v>3149.71</v>
          </cell>
        </row>
      </sheetData>
      <sheetData sheetId="24">
        <row r="692">
          <cell r="C692">
            <v>13881.93</v>
          </cell>
        </row>
        <row r="697">
          <cell r="C697">
            <v>13895.98</v>
          </cell>
        </row>
      </sheetData>
      <sheetData sheetId="25">
        <row r="692">
          <cell r="C692">
            <v>1561.25</v>
          </cell>
        </row>
        <row r="697">
          <cell r="C697">
            <v>1562.93</v>
          </cell>
        </row>
      </sheetData>
      <sheetData sheetId="26">
        <row r="692">
          <cell r="C692">
            <v>1632.76</v>
          </cell>
        </row>
        <row r="697">
          <cell r="C697">
            <v>1635.5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" sqref="G5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41303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41302</v>
      </c>
      <c r="F4" s="14">
        <f>I1</f>
        <v>41303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'[1]РТС'!C697</f>
        <v>1635.5</v>
      </c>
      <c r="F6" s="19">
        <f>'[1]РТС'!C692</f>
        <v>1632.76</v>
      </c>
      <c r="G6" s="20">
        <f>IF(ISERROR(F6/E6-1),"н/д",F6/E6-1)</f>
        <v>-0.0016753286456741012</v>
      </c>
      <c r="H6" s="20">
        <f>IF(ISERROR(F6/D6-1),"н/д",F6/D6-1)</f>
        <v>0.03594949559038141</v>
      </c>
      <c r="I6" s="20">
        <f>IF(ISERROR(F6/C6-1),"н/д",F6/C6-1)</f>
        <v>0.03594949559038141</v>
      </c>
      <c r="J6" s="20">
        <f>IF(ISERROR(F6/B6-1),"н/д",F6/B6-1)</f>
        <v>0.14163599717408482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'[1]ММВБ'!C697</f>
        <v>1562.93</v>
      </c>
      <c r="F7" s="19">
        <f>'[1]ММВБ'!C692</f>
        <v>1561.25</v>
      </c>
      <c r="G7" s="20">
        <f>IF(ISERROR(F7/E7-1),"н/д",F7/E7-1)</f>
        <v>-0.0010749041863679087</v>
      </c>
      <c r="H7" s="20">
        <f>IF(ISERROR(F7/D7-1),"н/д",F7/D7-1)</f>
        <v>0.030650506330785143</v>
      </c>
      <c r="I7" s="20">
        <f>IF(ISERROR(F7/C7-1),"н/д",F7/C7-1)</f>
        <v>0.030650506330785143</v>
      </c>
      <c r="J7" s="20">
        <f>IF(ISERROR(F7/B7-1),"н/д",F7/B7-1)</f>
        <v>0.07794537583534167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(США)'!C697</f>
        <v>13895.98</v>
      </c>
      <c r="F9" s="19">
        <f>'[1]DJIA (США)'!C692</f>
        <v>13881.93</v>
      </c>
      <c r="G9" s="20">
        <f aca="true" t="shared" si="0" ref="G9:G15">IF(ISERROR(F9/E9-1),"н/д",F9/E9-1)</f>
        <v>-0.0010110837810647366</v>
      </c>
      <c r="H9" s="20">
        <f>IF(ISERROR(F9/D9-1),"н/д",F9/D9-1)</f>
        <v>0.03718090388059436</v>
      </c>
      <c r="I9" s="20">
        <f>IF(ISERROR(F9/C9-1),"н/д",F9/C9-1)</f>
        <v>0.03718090388059436</v>
      </c>
      <c r="J9" s="20">
        <f aca="true" t="shared" si="1" ref="J9:J15">IF(ISERROR(F9/B9-1),"н/д",F9/B9-1)</f>
        <v>0.12313929538300394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(США)'!C697</f>
        <v>3149.71</v>
      </c>
      <c r="F10" s="19">
        <f>'[1]NASDAQ Composite (США)'!C692</f>
        <v>3154.3</v>
      </c>
      <c r="G10" s="20">
        <f t="shared" si="0"/>
        <v>0.0014572770191541018</v>
      </c>
      <c r="H10" s="20">
        <f aca="true" t="shared" si="2" ref="H10:H15">IF(ISERROR(F10/D10-1),"н/д",F10/D10-1)</f>
        <v>0.01790687392902446</v>
      </c>
      <c r="I10" s="20">
        <f aca="true" t="shared" si="3" ref="I10:I15">IF(ISERROR(F10/C10-1),"н/д",F10/C10-1)</f>
        <v>0.01790687392902446</v>
      </c>
      <c r="J10" s="20">
        <f t="shared" si="1"/>
        <v>0.17952737244821715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(США)'!C697</f>
        <v>1502.96</v>
      </c>
      <c r="F11" s="19">
        <f>'[1]S&amp;P500 (США)'!C692</f>
        <v>1500.18</v>
      </c>
      <c r="G11" s="20">
        <f t="shared" si="0"/>
        <v>-0.0018496832916378159</v>
      </c>
      <c r="H11" s="20">
        <f>IF(ISERROR(F11/D11-1),"н/д",F11/D11-1)</f>
        <v>0.026192121158226556</v>
      </c>
      <c r="I11" s="20">
        <f t="shared" si="3"/>
        <v>0.026192121158226556</v>
      </c>
      <c r="J11" s="20">
        <f t="shared" si="1"/>
        <v>0.1740223368470366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3780.89</v>
      </c>
      <c r="F12" s="19">
        <f>'[1]евр-индексы'!I168*1</f>
        <v>3780.92</v>
      </c>
      <c r="G12" s="20">
        <f t="shared" si="0"/>
        <v>7.934639727702475E-06</v>
      </c>
      <c r="H12" s="20">
        <f t="shared" si="2"/>
        <v>0.020328746569372225</v>
      </c>
      <c r="I12" s="20">
        <f t="shared" si="3"/>
        <v>0.020328746569372225</v>
      </c>
      <c r="J12" s="20">
        <f t="shared" si="1"/>
        <v>0.2051278782160797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7833</v>
      </c>
      <c r="F13" s="19">
        <f>'[1]евр-индексы'!I34*1</f>
        <v>7835.68</v>
      </c>
      <c r="G13" s="20">
        <f t="shared" si="0"/>
        <v>0.00034214221881789797</v>
      </c>
      <c r="H13" s="20">
        <f t="shared" si="2"/>
        <v>0.018172178959254603</v>
      </c>
      <c r="I13" s="20">
        <f t="shared" si="3"/>
        <v>0.018172178959254603</v>
      </c>
      <c r="J13" s="20">
        <f t="shared" si="1"/>
        <v>0.2934604616766152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6294.41</v>
      </c>
      <c r="F14" s="19">
        <f>'[1]евр-индексы'!I111*1</f>
        <v>6305.34</v>
      </c>
      <c r="G14" s="20">
        <f t="shared" si="0"/>
        <v>0.0017364613998771539</v>
      </c>
      <c r="H14" s="20">
        <f t="shared" si="2"/>
        <v>0.04164883871916336</v>
      </c>
      <c r="I14" s="20">
        <f t="shared" si="3"/>
        <v>0.04164883871916336</v>
      </c>
      <c r="J14" s="20">
        <f t="shared" si="1"/>
        <v>0.11605259058920159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'[1]Япония'!C697</f>
        <v>10824.31</v>
      </c>
      <c r="F15" s="19">
        <f>'[1]Япония'!C692</f>
        <v>10866.72</v>
      </c>
      <c r="G15" s="20">
        <f t="shared" si="0"/>
        <v>0.0039180326505801055</v>
      </c>
      <c r="H15" s="20">
        <f t="shared" si="2"/>
        <v>0.034131894945403696</v>
      </c>
      <c r="I15" s="20">
        <f t="shared" si="3"/>
        <v>0.034131894945403696</v>
      </c>
      <c r="J15" s="20">
        <f t="shared" si="1"/>
        <v>0.29514091657108654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7714.67</v>
      </c>
      <c r="F17" s="19">
        <f>'[1]азия-индексы'!K94*1</f>
        <v>7802</v>
      </c>
      <c r="G17" s="20">
        <f aca="true" t="shared" si="4" ref="G17:G22">IF(ISERROR(F17/E17-1),"н/д",F17/E17-1)</f>
        <v>0.011319991652267714</v>
      </c>
      <c r="H17" s="20">
        <f aca="true" t="shared" si="5" ref="H17:H22">IF(ISERROR(F17/D17-1),"н/д",F17/D17-1)</f>
        <v>0.010404498514567928</v>
      </c>
      <c r="I17" s="20">
        <f aca="true" t="shared" si="6" ref="I17:I22">IF(ISERROR(F17/C17-1),"н/д",F17/C17-1)</f>
        <v>0.010404498514567928</v>
      </c>
      <c r="J17" s="20">
        <f aca="true" t="shared" si="7" ref="J17:J22">IF(ISERROR(F17/B17-1),"н/д",F17/B17-1)</f>
        <v>0.09995150175383194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479.59999999999997</v>
      </c>
      <c r="F18" s="19">
        <f>'[1]азия-индексы'!K106*1</f>
        <v>484.01</v>
      </c>
      <c r="G18" s="20">
        <f t="shared" si="4"/>
        <v>0.009195162635529552</v>
      </c>
      <c r="H18" s="20">
        <f t="shared" si="5"/>
        <v>0.08240898112532435</v>
      </c>
      <c r="I18" s="20">
        <f>IF(ISERROR(F18/C18-1),"н/д",F18/C18-1)</f>
        <v>0.08240898112532435</v>
      </c>
      <c r="J18" s="20">
        <f t="shared" si="7"/>
        <v>0.4264116468230579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'[1]Индия'!C697</f>
        <v>20103.35</v>
      </c>
      <c r="F19" s="19">
        <f>'[1]Индия'!C692</f>
        <v>20034.8352</v>
      </c>
      <c r="G19" s="20">
        <f t="shared" si="4"/>
        <v>-0.0034081284959968094</v>
      </c>
      <c r="H19" s="20">
        <f t="shared" si="5"/>
        <v>0.014806377301378015</v>
      </c>
      <c r="I19" s="20">
        <f t="shared" si="6"/>
        <v>0.014806377301378015</v>
      </c>
      <c r="J19" s="20">
        <f t="shared" si="7"/>
        <v>0.2668472916371585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4416.92</v>
      </c>
      <c r="F20" s="19">
        <f>'[1]азия-индексы'!K170*1</f>
        <v>4433.32</v>
      </c>
      <c r="G20" s="20">
        <f t="shared" si="4"/>
        <v>0.003712994575405304</v>
      </c>
      <c r="H20" s="20">
        <f t="shared" si="5"/>
        <v>0.008010295378220844</v>
      </c>
      <c r="I20" s="20">
        <f t="shared" si="6"/>
        <v>0.008010295378220844</v>
      </c>
      <c r="J20" s="20">
        <f>IF(ISERROR(F20/B20-1),"н/д",F20/B20-1)</f>
        <v>0.13994348263209444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2346.51</v>
      </c>
      <c r="F21" s="19">
        <f>'[1]азия-индексы'!K141*1</f>
        <v>2358.98</v>
      </c>
      <c r="G21" s="20">
        <f t="shared" si="4"/>
        <v>0.005314275242807254</v>
      </c>
      <c r="H21" s="20">
        <f t="shared" si="5"/>
        <v>0.03642682342810177</v>
      </c>
      <c r="I21" s="20">
        <f t="shared" si="6"/>
        <v>0.03642682342810177</v>
      </c>
      <c r="J21" s="20">
        <f t="shared" si="7"/>
        <v>0.07220027907441828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'[1]Бразилия'!C697</f>
        <v>61169.83</v>
      </c>
      <c r="F22" s="19">
        <f>'[1]Бразилия'!C692</f>
        <v>60027.07</v>
      </c>
      <c r="G22" s="20">
        <f t="shared" si="4"/>
        <v>-0.018681758638204538</v>
      </c>
      <c r="H22" s="20">
        <f t="shared" si="5"/>
        <v>-0.03076686342914403</v>
      </c>
      <c r="I22" s="20">
        <f t="shared" si="6"/>
        <v>-0.03076686342914403</v>
      </c>
      <c r="J22" s="20">
        <f t="shared" si="7"/>
        <v>0.024346262660116302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Brent'!C697</f>
        <v>113.48</v>
      </c>
      <c r="F24" s="29">
        <f>'[1]нефть Brent'!C692</f>
        <v>113.4177</v>
      </c>
      <c r="G24" s="20">
        <f>IF(ISERROR(F24/E24-1),"н/д",F24/E24-1)</f>
        <v>-0.0005489954176948197</v>
      </c>
      <c r="H24" s="20">
        <f aca="true" t="shared" si="8" ref="H24:H33">IF(ISERROR(F24/D24-1),"н/д",F24/D24-1)</f>
        <v>0.021597009547829282</v>
      </c>
      <c r="I24" s="20">
        <f aca="true" t="shared" si="9" ref="I24:I33">IF(ISERROR(F24/C24-1),"н/д",F24/C24-1)</f>
        <v>0.021597009547829282</v>
      </c>
      <c r="J24" s="20">
        <f>IF(ISERROR(F24/B24-1),"н/д",F24/B24-1)</f>
        <v>0.008605602489995423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96.44</v>
      </c>
      <c r="F25" s="29">
        <f>'[1]сырье'!M83*1</f>
        <v>96.75</v>
      </c>
      <c r="G25" s="20">
        <f aca="true" t="shared" si="10" ref="G25:G33">IF(ISERROR(F25/E25-1),"н/д",F25/E25-1)</f>
        <v>0.003214433844877629</v>
      </c>
      <c r="H25" s="20">
        <f t="shared" si="8"/>
        <v>0.03853585229712331</v>
      </c>
      <c r="I25" s="20">
        <f t="shared" si="9"/>
        <v>0.03853585229712331</v>
      </c>
      <c r="J25" s="20">
        <f aca="true" t="shared" si="11" ref="J25:J31">IF(ISERROR(F25/B25-1),"н/д",F25/B25-1)</f>
        <v>-0.04501036422860516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'[1]Золото'!C697</f>
        <v>1652.9</v>
      </c>
      <c r="F26" s="19">
        <f>'[1]Золото'!C692</f>
        <v>1661.76</v>
      </c>
      <c r="G26" s="20">
        <f t="shared" si="10"/>
        <v>0.005360275878758536</v>
      </c>
      <c r="H26" s="20">
        <f t="shared" si="8"/>
        <v>-0.00026470942124900976</v>
      </c>
      <c r="I26" s="20">
        <f t="shared" si="9"/>
        <v>-0.00026470942124900976</v>
      </c>
      <c r="J26" s="20">
        <f t="shared" si="11"/>
        <v>0.03336707260995331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'[1]Медь'!C697</f>
        <v>8072.27</v>
      </c>
      <c r="F27" s="19">
        <f>'[1]Медь'!C692</f>
        <v>8125.99</v>
      </c>
      <c r="G27" s="20">
        <f t="shared" si="10"/>
        <v>0.006654881464569273</v>
      </c>
      <c r="H27" s="20">
        <f t="shared" si="8"/>
        <v>0.0037762092640034606</v>
      </c>
      <c r="I27" s="20">
        <f t="shared" si="9"/>
        <v>0.0037762092640034606</v>
      </c>
      <c r="J27" s="20">
        <f t="shared" si="11"/>
        <v>0.07900675137479518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'[1]Никель'!C697</f>
        <v>17625</v>
      </c>
      <c r="F28" s="19">
        <f>'[1]Никель'!C692</f>
        <v>17747</v>
      </c>
      <c r="G28" s="20">
        <f t="shared" si="10"/>
        <v>0.006921985815602882</v>
      </c>
      <c r="H28" s="20">
        <f t="shared" si="8"/>
        <v>0.024357864357864356</v>
      </c>
      <c r="I28" s="20">
        <f t="shared" si="9"/>
        <v>0.024357864357864356</v>
      </c>
      <c r="J28" s="20">
        <f t="shared" si="11"/>
        <v>-0.07084100261643123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'[1]Алюминий'!C697</f>
        <v>2050</v>
      </c>
      <c r="F29" s="19">
        <f>'[1]Алюминий'!C692</f>
        <v>2061.15</v>
      </c>
      <c r="G29" s="20">
        <f t="shared" si="10"/>
        <v>0.005439024390244018</v>
      </c>
      <c r="H29" s="20">
        <f t="shared" si="8"/>
        <v>-0.002830188679245227</v>
      </c>
      <c r="I29" s="20">
        <f t="shared" si="9"/>
        <v>-0.002830188679245227</v>
      </c>
      <c r="J29" s="20">
        <f t="shared" si="11"/>
        <v>-0.02222618473138538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81.05</v>
      </c>
      <c r="F30" s="19" t="str">
        <f>'[1]сырье'!M102</f>
        <v>82,45</v>
      </c>
      <c r="G30" s="20">
        <f t="shared" si="10"/>
        <v>0.01727328809376938</v>
      </c>
      <c r="H30" s="20">
        <f t="shared" si="8"/>
        <v>0.09757720979765705</v>
      </c>
      <c r="I30" s="20">
        <f t="shared" si="9"/>
        <v>0.09757720979765705</v>
      </c>
      <c r="J30" s="20">
        <f t="shared" si="11"/>
        <v>-0.14506428867689747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'[1]Сахар'!C697</f>
        <v>18.38</v>
      </c>
      <c r="F31" s="19">
        <f>'[1]Сахар'!C692</f>
        <v>17.97</v>
      </c>
      <c r="G31" s="20">
        <f t="shared" si="10"/>
        <v>-0.022306855277475557</v>
      </c>
      <c r="H31" s="20">
        <f t="shared" si="8"/>
        <v>-0.047189819724284265</v>
      </c>
      <c r="I31" s="20">
        <f t="shared" si="9"/>
        <v>-0.047189819724284265</v>
      </c>
      <c r="J31" s="20">
        <f t="shared" si="11"/>
        <v>-0.22842421640188926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729.25</v>
      </c>
      <c r="F32" s="19">
        <f>'[1]сырье'!M99*1</f>
        <v>729.75</v>
      </c>
      <c r="G32" s="20">
        <f t="shared" si="10"/>
        <v>0.0006856359273226253</v>
      </c>
      <c r="H32" s="20">
        <f t="shared" si="8"/>
        <v>0.05952813067150631</v>
      </c>
      <c r="I32" s="20">
        <f t="shared" si="9"/>
        <v>0.05952813067150631</v>
      </c>
      <c r="J32" s="20">
        <f>IF(ISERROR(F32/B32-1),"н/д",F32/B32-1)</f>
        <v>0.11924846625766872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'[1]Пшеница'!C697</f>
        <v>779.2</v>
      </c>
      <c r="F33" s="19">
        <f>'[1]Пшеница'!C692</f>
        <v>779.5</v>
      </c>
      <c r="G33" s="20">
        <f t="shared" si="10"/>
        <v>0.0003850102669404887</v>
      </c>
      <c r="H33" s="20">
        <f t="shared" si="8"/>
        <v>0.0387793176972282</v>
      </c>
      <c r="I33" s="20">
        <f t="shared" si="9"/>
        <v>0.0387793176972282</v>
      </c>
      <c r="J33" s="20">
        <f>IF(ISERROR(F33/B33-1),"н/д",F33/B33-1)</f>
        <v>0.11676217765042973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41302</v>
      </c>
      <c r="F35" s="33">
        <f>I1</f>
        <v>41303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30.0451</v>
      </c>
      <c r="F41" s="28">
        <f>'[1]МакроDelay'!Q7</f>
        <v>30.0782</v>
      </c>
      <c r="G41" s="20">
        <f>IF(ISERROR(F41/E41-1),"н/д",F41/E41-1)</f>
        <v>0.0011016771453580265</v>
      </c>
      <c r="H41" s="20">
        <f>IF(ISERROR(F41/D41-1),"н/д",F41/D41-1)</f>
        <v>-0.009696207449452987</v>
      </c>
      <c r="I41" s="20">
        <f t="shared" si="14"/>
        <v>-0.009696207449452987</v>
      </c>
      <c r="J41" s="20">
        <f t="shared" si="15"/>
        <v>-0.06578269087532063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40.2364</v>
      </c>
      <c r="F42" s="28">
        <f>'[1]МакроDelay'!Q9</f>
        <v>40.4552</v>
      </c>
      <c r="G42" s="20">
        <f t="shared" si="12"/>
        <v>0.005437862234195734</v>
      </c>
      <c r="H42" s="20">
        <f t="shared" si="13"/>
        <v>0.005632808499425712</v>
      </c>
      <c r="I42" s="20">
        <f t="shared" si="14"/>
        <v>0.005632808499425712</v>
      </c>
      <c r="J42" s="20">
        <f t="shared" si="15"/>
        <v>-0.02918279176919991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41278</v>
      </c>
      <c r="E43" s="38">
        <f>'[1]ЗВР-cbr'!D4</f>
        <v>41285</v>
      </c>
      <c r="F43" s="38">
        <f>'[1]ЗВР-cbr'!D3</f>
        <v>41292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537,4</v>
      </c>
      <c r="E44" s="19" t="str">
        <f>'[1]ЗВР-cbr'!L4</f>
        <v>526,4</v>
      </c>
      <c r="F44" s="19" t="str">
        <f>'[1]ЗВР-cbr'!L3</f>
        <v>530,4</v>
      </c>
      <c r="G44" s="20">
        <f>IF(ISERROR(F44/E44-1),"н/д",F44/E44-1)</f>
        <v>0.0075987841945288626</v>
      </c>
      <c r="H44" s="20"/>
      <c r="I44" s="20">
        <f>IF(ISERROR(F44/C44-1),"н/д",F44/C44-1)</f>
        <v>0.06506024096385543</v>
      </c>
      <c r="J44" s="20">
        <f>IF(ISERROR(F44/B44-1),"н/д",F44/B44-1)</f>
        <v>0.21178889650445498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41288</v>
      </c>
      <c r="F45" s="38">
        <v>41295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0.4</v>
      </c>
      <c r="F46" s="42">
        <v>0.6</v>
      </c>
      <c r="G46" s="20">
        <f>IF(ISERROR(F46-E46),"н/д",F46-E46)/100</f>
        <v>0.0019999999999999996</v>
      </c>
      <c r="H46" s="20">
        <f>IF(ISERROR(F46-D46),"н/д",F46-D46)/100</f>
        <v>0.006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102.5</v>
      </c>
      <c r="E49" s="19">
        <f>'[1]ПромПр-во'!B43</f>
        <v>101.9</v>
      </c>
      <c r="F49" s="19">
        <f>'[1]ПромПр-во'!B47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44.899</v>
      </c>
      <c r="G59" s="20">
        <f>IF(ISERROR(F59/E59-1),"н/д",F59/E59-1)</f>
        <v>-0.02503691479197423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27.468</v>
      </c>
      <c r="G60" s="20">
        <f>IF(ISERROR(F60/E60-1),"н/д",F60/E60-1)</f>
        <v>-0.1294647101701899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17.431</v>
      </c>
      <c r="G61" s="20">
        <f>IF(ISERROR(F61/E61-1),"н/д",F61/E61-1)</f>
        <v>0.20222084281674624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2013-01-29T09:22:49Z</dcterms:created>
  <dcterms:modified xsi:type="dcterms:W3CDTF">2013-01-29T09:23:38Z</dcterms:modified>
  <cp:category/>
  <cp:version/>
  <cp:contentType/>
  <cp:contentStatus/>
</cp:coreProperties>
</file>