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<sst xmlns="http://schemas.openxmlformats.org/spreadsheetml/2006/main" count="95" uniqueCount="80">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</sst>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7832,98</v>
          </cell>
          <cell r="S94">
            <v>7802</v>
          </cell>
        </row>
        <row r="106">
          <cell r="K106" t="str">
            <v>487,60</v>
          </cell>
          <cell r="S106">
            <v>484.01000000000005</v>
          </cell>
        </row>
        <row r="141">
          <cell r="K141" t="str">
            <v>2382,48</v>
          </cell>
          <cell r="S141">
            <v>2358.98</v>
          </cell>
        </row>
        <row r="170">
          <cell r="K170" t="str">
            <v>4440,13</v>
          </cell>
          <cell r="S170">
            <v>4434.17</v>
          </cell>
        </row>
      </sheetData>
      <sheetData sheetId="2">
        <row r="33">
          <cell r="I33" t="str">
            <v>6338,55</v>
          </cell>
          <cell r="L33">
            <v>6339.1900000000005</v>
          </cell>
        </row>
        <row r="34">
          <cell r="I34" t="str">
            <v>7853,41</v>
          </cell>
          <cell r="L34">
            <v>7848.57</v>
          </cell>
        </row>
        <row r="159">
          <cell r="I159" t="str">
            <v>3789,29</v>
          </cell>
          <cell r="L159">
            <v>3786.43</v>
          </cell>
        </row>
      </sheetData>
      <sheetData sheetId="3">
        <row r="3">
          <cell r="D3">
            <v>41292</v>
          </cell>
          <cell r="L3" t="str">
            <v>530,4</v>
          </cell>
        </row>
        <row r="4">
          <cell r="D4">
            <v>41285</v>
          </cell>
          <cell r="L4" t="str">
            <v>526,4</v>
          </cell>
        </row>
        <row r="5">
          <cell r="D5">
            <v>41278</v>
          </cell>
          <cell r="L5" t="str">
            <v>537,4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30.0782</v>
          </cell>
          <cell r="Q7">
            <v>30.1513</v>
          </cell>
        </row>
        <row r="9">
          <cell r="L9">
            <v>40.4552</v>
          </cell>
          <cell r="Q9">
            <v>40.5414</v>
          </cell>
        </row>
      </sheetData>
      <sheetData sheetId="6">
        <row r="83">
          <cell r="M83" t="str">
            <v>97,55</v>
          </cell>
          <cell r="P83">
            <v>97.57</v>
          </cell>
        </row>
        <row r="99">
          <cell r="M99" t="str">
            <v>728,00</v>
          </cell>
          <cell r="P99">
            <v>729.5</v>
          </cell>
        </row>
        <row r="102">
          <cell r="M102" t="str">
            <v>82,23</v>
          </cell>
          <cell r="P102">
            <v>82.39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102.5</v>
          </cell>
        </row>
        <row r="43">
          <cell r="B43">
            <v>101.9</v>
          </cell>
        </row>
        <row r="47">
          <cell r="B47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2">
          <cell r="C692">
            <v>114.1357</v>
          </cell>
        </row>
        <row r="697">
          <cell r="C697">
            <v>114.36</v>
          </cell>
        </row>
      </sheetData>
      <sheetData sheetId="13">
        <row r="692">
          <cell r="C692">
            <v>1665.38</v>
          </cell>
        </row>
        <row r="697">
          <cell r="C697">
            <v>1660.8</v>
          </cell>
        </row>
      </sheetData>
      <sheetData sheetId="14">
        <row r="692">
          <cell r="C692">
            <v>8188.62</v>
          </cell>
        </row>
        <row r="697">
          <cell r="C697">
            <v>8138.41</v>
          </cell>
        </row>
      </sheetData>
      <sheetData sheetId="15">
        <row r="692">
          <cell r="C692">
            <v>18043</v>
          </cell>
        </row>
        <row r="697">
          <cell r="C697">
            <v>17850</v>
          </cell>
        </row>
      </sheetData>
      <sheetData sheetId="16">
        <row r="692">
          <cell r="C692">
            <v>2085.34</v>
          </cell>
        </row>
        <row r="697">
          <cell r="C697">
            <v>2060</v>
          </cell>
        </row>
      </sheetData>
      <sheetData sheetId="17">
        <row r="692">
          <cell r="C692">
            <v>17.39</v>
          </cell>
        </row>
        <row r="697">
          <cell r="C697">
            <v>18.73</v>
          </cell>
        </row>
      </sheetData>
      <sheetData sheetId="18">
        <row r="692">
          <cell r="C692">
            <v>773.475</v>
          </cell>
        </row>
        <row r="697">
          <cell r="C697">
            <v>777</v>
          </cell>
        </row>
      </sheetData>
      <sheetData sheetId="19">
        <row r="692">
          <cell r="C692">
            <v>20021.7057</v>
          </cell>
        </row>
        <row r="697">
          <cell r="C697">
            <v>19990.9</v>
          </cell>
        </row>
      </sheetData>
      <sheetData sheetId="20">
        <row r="692">
          <cell r="C692">
            <v>60406.33</v>
          </cell>
        </row>
        <row r="697">
          <cell r="C697">
            <v>60027.07</v>
          </cell>
        </row>
      </sheetData>
      <sheetData sheetId="21">
        <row r="692">
          <cell r="C692">
            <v>11113.95</v>
          </cell>
        </row>
        <row r="697">
          <cell r="C697">
            <v>10866.72</v>
          </cell>
        </row>
      </sheetData>
      <sheetData sheetId="22">
        <row r="692">
          <cell r="C692">
            <v>1507.84</v>
          </cell>
        </row>
        <row r="697">
          <cell r="C697">
            <v>1500.18</v>
          </cell>
        </row>
      </sheetData>
      <sheetData sheetId="23">
        <row r="692">
          <cell r="C692">
            <v>3153.66</v>
          </cell>
        </row>
        <row r="697">
          <cell r="C697">
            <v>3154.3</v>
          </cell>
        </row>
      </sheetData>
      <sheetData sheetId="24">
        <row r="692">
          <cell r="C692">
            <v>13954.42</v>
          </cell>
        </row>
        <row r="697">
          <cell r="C697">
            <v>13881.93</v>
          </cell>
        </row>
      </sheetData>
      <sheetData sheetId="25">
        <row r="692">
          <cell r="C692">
            <v>1555.75</v>
          </cell>
        </row>
        <row r="697">
          <cell r="C697">
            <v>1549.75</v>
          </cell>
        </row>
      </sheetData>
      <sheetData sheetId="26">
        <row r="692">
          <cell r="C692">
            <v>1632.1</v>
          </cell>
        </row>
        <row r="697">
          <cell r="C697">
            <v>1623.87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41638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41635</v>
      </c>
      <c r="F4" s="14">
        <f>I1</f>
        <v>41638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'[1]РТС'!C697</f>
        <v>1623.87</v>
      </c>
      <c r="F6" s="19">
        <f>'[1]РТС'!C692</f>
        <v>1632.1</v>
      </c>
      <c r="G6" s="20">
        <f>IF(ISERROR(F6/E6-1),"н/д",F6/E6-1)</f>
        <v>0.005068139690985074</v>
      </c>
      <c r="H6" s="20">
        <f>IF(ISERROR(F6/D6-1),"н/д",F6/D6-1)</f>
        <v>0.03553074043525162</v>
      </c>
      <c r="I6" s="20">
        <f>IF(ISERROR(F6/C6-1),"н/д",F6/C6-1)</f>
        <v>0.03553074043525162</v>
      </c>
      <c r="J6" s="20">
        <f>IF(ISERROR(F6/B6-1),"н/д",F6/B6-1)</f>
        <v>0.14117452104891348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'[1]ММВБ'!C697</f>
        <v>1549.75</v>
      </c>
      <c r="F7" s="19">
        <f>'[1]ММВБ'!C692</f>
        <v>1555.75</v>
      </c>
      <c r="G7" s="20">
        <f>IF(ISERROR(F7/E7-1),"н/д",F7/E7-1)</f>
        <v>0.003871592192289164</v>
      </c>
      <c r="H7" s="20">
        <f>IF(ISERROR(F7/D7-1),"н/д",F7/D7-1)</f>
        <v>0.027019711912966704</v>
      </c>
      <c r="I7" s="20">
        <f>IF(ISERROR(F7/C7-1),"н/д",F7/C7-1)</f>
        <v>0.027019711912966704</v>
      </c>
      <c r="J7" s="20">
        <f>IF(ISERROR(F7/B7-1),"н/д",F7/B7-1)</f>
        <v>0.07414797018788333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(США)'!C697</f>
        <v>13881.93</v>
      </c>
      <c r="F9" s="19">
        <f>'[1]DJIA (США)'!C692</f>
        <v>13954.42</v>
      </c>
      <c r="G9" s="20">
        <f aca="true" t="shared" si="0" ref="G9:G15">IF(ISERROR(F9/E9-1),"н/д",F9/E9-1)</f>
        <v>0.0052218963789616435</v>
      </c>
      <c r="H9" s="20">
        <f>IF(ISERROR(F9/D9-1),"н/д",F9/D9-1)</f>
        <v>0.04259695508689654</v>
      </c>
      <c r="I9" s="20">
        <f>IF(ISERROR(F9/C9-1),"н/д",F9/C9-1)</f>
        <v>0.04259695508689654</v>
      </c>
      <c r="J9" s="20">
        <f aca="true" t="shared" si="1" ref="J9:J15">IF(ISERROR(F9/B9-1),"н/д",F9/B9-1)</f>
        <v>0.12900421240263404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(США)'!C697</f>
        <v>3154.3</v>
      </c>
      <c r="F10" s="19">
        <f>'[1]NASDAQ Composite (США)'!C692</f>
        <v>3153.66</v>
      </c>
      <c r="G10" s="20">
        <f t="shared" si="0"/>
        <v>-0.00020289763180425524</v>
      </c>
      <c r="H10" s="20">
        <f aca="true" t="shared" si="2" ref="H10:H15">IF(ISERROR(F10/D10-1),"н/д",F10/D10-1)</f>
        <v>0.017700343034906973</v>
      </c>
      <c r="I10" s="20">
        <f aca="true" t="shared" si="3" ref="I10:I15">IF(ISERROR(F10/C10-1),"н/д",F10/C10-1)</f>
        <v>0.017700343034906973</v>
      </c>
      <c r="J10" s="20">
        <f t="shared" si="1"/>
        <v>0.17928804913769913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(США)'!C697</f>
        <v>1500.18</v>
      </c>
      <c r="F11" s="19">
        <f>'[1]S&amp;P500 (США)'!C692</f>
        <v>1507.84</v>
      </c>
      <c r="G11" s="20">
        <f t="shared" si="0"/>
        <v>0.0051060539401937</v>
      </c>
      <c r="H11" s="20">
        <f>IF(ISERROR(F11/D11-1),"н/д",F11/D11-1)</f>
        <v>0.03143191348186236</v>
      </c>
      <c r="I11" s="20">
        <f t="shared" si="3"/>
        <v>0.03143191348186236</v>
      </c>
      <c r="J11" s="20">
        <f t="shared" si="1"/>
        <v>0.18001695822596986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'[1]евр-индексы'!L159</f>
        <v>3786.43</v>
      </c>
      <c r="F12" s="19">
        <f>'[1]евр-индексы'!I159*1</f>
        <v>3789.29</v>
      </c>
      <c r="G12" s="20">
        <f t="shared" si="0"/>
        <v>0.0007553288981969608</v>
      </c>
      <c r="H12" s="20">
        <f t="shared" si="2"/>
        <v>0.022587496188191336</v>
      </c>
      <c r="I12" s="20">
        <f t="shared" si="3"/>
        <v>0.022587496188191336</v>
      </c>
      <c r="J12" s="20">
        <f t="shared" si="1"/>
        <v>0.20779572634316734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7848.57</v>
      </c>
      <c r="F13" s="19">
        <f>'[1]евр-индексы'!I34*1</f>
        <v>7853.41</v>
      </c>
      <c r="G13" s="20">
        <f t="shared" si="0"/>
        <v>0.0006166728461363125</v>
      </c>
      <c r="H13" s="20">
        <f t="shared" si="2"/>
        <v>0.020476024028597273</v>
      </c>
      <c r="I13" s="20">
        <f t="shared" si="3"/>
        <v>0.020476024028597273</v>
      </c>
      <c r="J13" s="20">
        <f t="shared" si="1"/>
        <v>0.29638720881094516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'[1]евр-индексы'!L33</f>
        <v>6339.1900000000005</v>
      </c>
      <c r="F14" s="19">
        <f>'[1]евр-индексы'!I33*1</f>
        <v>6338.55</v>
      </c>
      <c r="G14" s="20">
        <f t="shared" si="0"/>
        <v>-0.00010095927082176548</v>
      </c>
      <c r="H14" s="20">
        <f t="shared" si="2"/>
        <v>0.047135165853602334</v>
      </c>
      <c r="I14" s="20">
        <f t="shared" si="3"/>
        <v>0.047135165853602334</v>
      </c>
      <c r="J14" s="20">
        <f t="shared" si="1"/>
        <v>0.12193079962050946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'[1]Япония'!C697</f>
        <v>10866.72</v>
      </c>
      <c r="F15" s="19">
        <f>'[1]Япония'!C692</f>
        <v>11113.95</v>
      </c>
      <c r="G15" s="20">
        <f t="shared" si="0"/>
        <v>0.022751115331949512</v>
      </c>
      <c r="H15" s="20">
        <f t="shared" si="2"/>
        <v>0.05765954895575409</v>
      </c>
      <c r="I15" s="20">
        <f t="shared" si="3"/>
        <v>0.05765954895575409</v>
      </c>
      <c r="J15" s="20">
        <f t="shared" si="1"/>
        <v>0.32460681693512194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7802</v>
      </c>
      <c r="F17" s="19">
        <f>'[1]азия-индексы'!K94*1</f>
        <v>7832.98</v>
      </c>
      <c r="G17" s="20">
        <f aca="true" t="shared" si="4" ref="G17:G22">IF(ISERROR(F17/E17-1),"н/д",F17/E17-1)</f>
        <v>0.003970776723916991</v>
      </c>
      <c r="H17" s="20">
        <f aca="true" t="shared" si="5" ref="H17:H22">IF(ISERROR(F17/D17-1),"н/д",F17/D17-1)</f>
        <v>0.014416589179010675</v>
      </c>
      <c r="I17" s="20">
        <f aca="true" t="shared" si="6" ref="I17:I22">IF(ISERROR(F17/C17-1),"н/д",F17/C17-1)</f>
        <v>0.014416589179010675</v>
      </c>
      <c r="J17" s="20">
        <f aca="true" t="shared" si="7" ref="J17:J22">IF(ISERROR(F17/B17-1),"н/д",F17/B17-1)</f>
        <v>0.10431916357443338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484.01000000000005</v>
      </c>
      <c r="F18" s="19">
        <f>'[1]азия-индексы'!K106*1</f>
        <v>487.6</v>
      </c>
      <c r="G18" s="20">
        <f t="shared" si="4"/>
        <v>0.007417202123922939</v>
      </c>
      <c r="H18" s="20">
        <f t="shared" si="5"/>
        <v>0.09043742731908044</v>
      </c>
      <c r="I18" s="20">
        <f>IF(ISERROR(F18/C18-1),"н/д",F18/C18-1)</f>
        <v>0.09043742731908044</v>
      </c>
      <c r="J18" s="20">
        <f t="shared" si="7"/>
        <v>0.43699163031946253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'[1]Индия'!C697</f>
        <v>19990.9</v>
      </c>
      <c r="F19" s="19">
        <f>'[1]Индия'!C692</f>
        <v>20021.7057</v>
      </c>
      <c r="G19" s="20">
        <f t="shared" si="4"/>
        <v>0.0015409861486974652</v>
      </c>
      <c r="H19" s="20">
        <f t="shared" si="5"/>
        <v>0.014141340619130638</v>
      </c>
      <c r="I19" s="20">
        <f t="shared" si="6"/>
        <v>0.014141340619130638</v>
      </c>
      <c r="J19" s="20">
        <f t="shared" si="7"/>
        <v>0.26601708408368907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4434.17</v>
      </c>
      <c r="F20" s="19">
        <f>'[1]азия-индексы'!K170*1</f>
        <v>4440.13</v>
      </c>
      <c r="G20" s="20">
        <f t="shared" si="4"/>
        <v>0.0013441072399118514</v>
      </c>
      <c r="H20" s="20">
        <f t="shared" si="5"/>
        <v>0.00955869479705962</v>
      </c>
      <c r="I20" s="20">
        <f t="shared" si="6"/>
        <v>0.00955869479705962</v>
      </c>
      <c r="J20" s="20">
        <f>IF(ISERROR(F20/B20-1),"н/д",F20/B20-1)</f>
        <v>0.14169454393981074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2358.98</v>
      </c>
      <c r="F21" s="19">
        <f>'[1]азия-индексы'!K141*1</f>
        <v>2382.48</v>
      </c>
      <c r="G21" s="20">
        <f t="shared" si="4"/>
        <v>0.009961932699726228</v>
      </c>
      <c r="H21" s="20">
        <f t="shared" si="5"/>
        <v>0.04675163769128354</v>
      </c>
      <c r="I21" s="20">
        <f t="shared" si="6"/>
        <v>0.04675163769128354</v>
      </c>
      <c r="J21" s="20">
        <f t="shared" si="7"/>
        <v>0.08288146609518532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'[1]Бразилия'!C697</f>
        <v>60027.07</v>
      </c>
      <c r="F22" s="19">
        <f>'[1]Бразилия'!C692</f>
        <v>60406.33</v>
      </c>
      <c r="G22" s="20">
        <f t="shared" si="4"/>
        <v>0.006318149461568057</v>
      </c>
      <c r="H22" s="20">
        <f t="shared" si="5"/>
        <v>-0.02464310360918509</v>
      </c>
      <c r="I22" s="20">
        <f t="shared" si="6"/>
        <v>-0.02464310360918509</v>
      </c>
      <c r="J22" s="20">
        <f t="shared" si="7"/>
        <v>0.03081823544800133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Brent'!C697</f>
        <v>114.36</v>
      </c>
      <c r="F24" s="29">
        <f>'[1]нефть Brent'!C692</f>
        <v>114.1357</v>
      </c>
      <c r="G24" s="20">
        <f>IF(ISERROR(F24/E24-1),"н/д",F24/E24-1)</f>
        <v>-0.00196135012242038</v>
      </c>
      <c r="H24" s="20">
        <f aca="true" t="shared" si="8" ref="H24:H33">IF(ISERROR(F24/D24-1),"н/д",F24/D24-1)</f>
        <v>0.02806431273644394</v>
      </c>
      <c r="I24" s="20">
        <f aca="true" t="shared" si="9" ref="I24:I33">IF(ISERROR(F24/C24-1),"н/д",F24/C24-1)</f>
        <v>0.02806431273644394</v>
      </c>
      <c r="J24" s="20">
        <f>IF(ISERROR(F24/B24-1),"н/д",F24/B24-1)</f>
        <v>0.014990662516674025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97.57</v>
      </c>
      <c r="F25" s="29">
        <f>'[1]сырье'!M83*1</f>
        <v>97.55</v>
      </c>
      <c r="G25" s="20">
        <f aca="true" t="shared" si="10" ref="G25:G33">IF(ISERROR(F25/E25-1),"н/д",F25/E25-1)</f>
        <v>-0.0002049810392538154</v>
      </c>
      <c r="H25" s="20">
        <f t="shared" si="8"/>
        <v>0.04712322885358522</v>
      </c>
      <c r="I25" s="20">
        <f t="shared" si="9"/>
        <v>0.04712322885358522</v>
      </c>
      <c r="J25" s="20">
        <f aca="true" t="shared" si="11" ref="J25:J31">IF(ISERROR(F25/B25-1),"н/д",F25/B25-1)</f>
        <v>-0.03711380910077966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'[1]Золото'!C697</f>
        <v>1660.8</v>
      </c>
      <c r="F26" s="19">
        <f>'[1]Золото'!C692</f>
        <v>1665.38</v>
      </c>
      <c r="G26" s="20">
        <f t="shared" si="10"/>
        <v>0.002757707129094511</v>
      </c>
      <c r="H26" s="20">
        <f t="shared" si="8"/>
        <v>0.001913127180844798</v>
      </c>
      <c r="I26" s="20">
        <f t="shared" si="9"/>
        <v>0.001913127180844798</v>
      </c>
      <c r="J26" s="20">
        <f t="shared" si="11"/>
        <v>0.035618173131597874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'[1]Медь'!C697</f>
        <v>8138.41</v>
      </c>
      <c r="F27" s="19">
        <f>'[1]Медь'!C692</f>
        <v>8188.62</v>
      </c>
      <c r="G27" s="20">
        <f t="shared" si="10"/>
        <v>0.00616950976910724</v>
      </c>
      <c r="H27" s="20">
        <f t="shared" si="8"/>
        <v>0.011512682479723146</v>
      </c>
      <c r="I27" s="20">
        <f t="shared" si="9"/>
        <v>0.011512682479723146</v>
      </c>
      <c r="J27" s="20">
        <f t="shared" si="11"/>
        <v>0.08732305410696717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'[1]Никель'!C697</f>
        <v>17850</v>
      </c>
      <c r="F28" s="19">
        <f>'[1]Никель'!C692</f>
        <v>18043</v>
      </c>
      <c r="G28" s="20">
        <f t="shared" si="10"/>
        <v>0.010812324929972084</v>
      </c>
      <c r="H28" s="20">
        <f t="shared" si="8"/>
        <v>0.04144300144300139</v>
      </c>
      <c r="I28" s="20">
        <f t="shared" si="9"/>
        <v>0.04144300144300139</v>
      </c>
      <c r="J28" s="20">
        <f t="shared" si="11"/>
        <v>-0.055343675562532724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'[1]Алюминий'!C697</f>
        <v>2060</v>
      </c>
      <c r="F29" s="19">
        <f>'[1]Алюминий'!C692</f>
        <v>2085.34</v>
      </c>
      <c r="G29" s="20">
        <f t="shared" si="10"/>
        <v>0.012300970873786454</v>
      </c>
      <c r="H29" s="20">
        <f t="shared" si="8"/>
        <v>0.008872762457668104</v>
      </c>
      <c r="I29" s="20">
        <f t="shared" si="9"/>
        <v>0.008872762457668104</v>
      </c>
      <c r="J29" s="20">
        <f t="shared" si="11"/>
        <v>-0.010750868237511702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82.39</v>
      </c>
      <c r="F30" s="19" t="str">
        <f>'[1]сырье'!M102</f>
        <v>82,23</v>
      </c>
      <c r="G30" s="20">
        <f t="shared" si="10"/>
        <v>-0.0019419832503944079</v>
      </c>
      <c r="H30" s="20">
        <f t="shared" si="8"/>
        <v>0.09464856230031948</v>
      </c>
      <c r="I30" s="20">
        <f t="shared" si="9"/>
        <v>0.09464856230031948</v>
      </c>
      <c r="J30" s="20">
        <f t="shared" si="11"/>
        <v>-0.14734549979261713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'[1]Сахар'!C697</f>
        <v>18.73</v>
      </c>
      <c r="F31" s="19">
        <f>'[1]Сахар'!C692</f>
        <v>17.39</v>
      </c>
      <c r="G31" s="20">
        <f t="shared" si="10"/>
        <v>-0.07154297917778962</v>
      </c>
      <c r="H31" s="20">
        <f t="shared" si="8"/>
        <v>-0.07794273594909862</v>
      </c>
      <c r="I31" s="20">
        <f t="shared" si="9"/>
        <v>-0.07794273594909862</v>
      </c>
      <c r="J31" s="20">
        <f t="shared" si="11"/>
        <v>-0.25332760841562896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729.5</v>
      </c>
      <c r="F32" s="19">
        <f>'[1]сырье'!M99*1</f>
        <v>728</v>
      </c>
      <c r="G32" s="20">
        <f t="shared" si="10"/>
        <v>-0.0020562028786840214</v>
      </c>
      <c r="H32" s="20">
        <f t="shared" si="8"/>
        <v>0.056987295825771334</v>
      </c>
      <c r="I32" s="20">
        <f t="shared" si="9"/>
        <v>0.056987295825771334</v>
      </c>
      <c r="J32" s="20">
        <f>IF(ISERROR(F32/B32-1),"н/д",F32/B32-1)</f>
        <v>0.1165644171779141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'[1]Пшеница'!C697</f>
        <v>777</v>
      </c>
      <c r="F33" s="19">
        <f>'[1]Пшеница'!C692</f>
        <v>773.475</v>
      </c>
      <c r="G33" s="20">
        <f t="shared" si="10"/>
        <v>-0.0045366795366794666</v>
      </c>
      <c r="H33" s="20">
        <f t="shared" si="8"/>
        <v>0.030750266524520287</v>
      </c>
      <c r="I33" s="20">
        <f t="shared" si="9"/>
        <v>0.030750266524520287</v>
      </c>
      <c r="J33" s="20">
        <f>IF(ISERROR(F33/B33-1),"н/д",F33/B33-1)</f>
        <v>0.10813037249283663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41635</v>
      </c>
      <c r="F35" s="33">
        <f>I1</f>
        <v>41638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30.0782</v>
      </c>
      <c r="F41" s="28">
        <f>'[1]МакроDelay'!Q7</f>
        <v>30.1513</v>
      </c>
      <c r="G41" s="20">
        <f>IF(ISERROR(F41/E41-1),"н/д",F41/E41-1)</f>
        <v>0.0024303316022900034</v>
      </c>
      <c r="H41" s="20">
        <f>IF(ISERROR(F41/D41-1),"н/д",F41/D41-1)</f>
        <v>-0.0072894408465497</v>
      </c>
      <c r="I41" s="20">
        <f t="shared" si="14"/>
        <v>-0.0072894408465497</v>
      </c>
      <c r="J41" s="20">
        <f t="shared" si="15"/>
        <v>-0.06351223302554854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40.4552</v>
      </c>
      <c r="F42" s="28">
        <f>'[1]МакроDelay'!Q9</f>
        <v>40.5414</v>
      </c>
      <c r="G42" s="20">
        <f t="shared" si="12"/>
        <v>0.0021307520417648274</v>
      </c>
      <c r="H42" s="20">
        <f t="shared" si="13"/>
        <v>0.0077755626594016025</v>
      </c>
      <c r="I42" s="20">
        <f t="shared" si="14"/>
        <v>0.0077755626594016025</v>
      </c>
      <c r="J42" s="20">
        <f t="shared" si="15"/>
        <v>-0.027114221020581697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41278</v>
      </c>
      <c r="E43" s="38">
        <f>'[1]ЗВР-cbr'!D4</f>
        <v>41285</v>
      </c>
      <c r="F43" s="38">
        <f>'[1]ЗВР-cbr'!D3</f>
        <v>41292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537,4</v>
      </c>
      <c r="E44" s="19" t="str">
        <f>'[1]ЗВР-cbr'!L4</f>
        <v>526,4</v>
      </c>
      <c r="F44" s="19" t="str">
        <f>'[1]ЗВР-cbr'!L3</f>
        <v>530,4</v>
      </c>
      <c r="G44" s="20">
        <f>IF(ISERROR(F44/E44-1),"н/д",F44/E44-1)</f>
        <v>0.0075987841945288626</v>
      </c>
      <c r="H44" s="20"/>
      <c r="I44" s="20">
        <f>IF(ISERROR(F44/C44-1),"н/д",F44/C44-1)</f>
        <v>0.06506024096385543</v>
      </c>
      <c r="J44" s="20">
        <f>IF(ISERROR(F44/B44-1),"н/д",F44/B44-1)</f>
        <v>0.21178889650445498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41288</v>
      </c>
      <c r="F45" s="38">
        <v>41295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0.4</v>
      </c>
      <c r="F46" s="42">
        <v>0.6</v>
      </c>
      <c r="G46" s="20">
        <f>IF(ISERROR(F46-E46),"н/д",F46-E46)/100</f>
        <v>0.0019999999999999996</v>
      </c>
      <c r="H46" s="20">
        <f>IF(ISERROR(F46-D46),"н/д",F46-D46)/100</f>
        <v>0.006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102.5</v>
      </c>
      <c r="E49" s="19">
        <f>'[1]ПромПр-во'!B43</f>
        <v>101.9</v>
      </c>
      <c r="F49" s="19">
        <f>'[1]ПромПр-во'!B47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44.899</v>
      </c>
      <c r="G59" s="20">
        <f>IF(ISERROR(F59/E59-1),"н/д",F59/E59-1)</f>
        <v>-0.02503691479197423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27.468</v>
      </c>
      <c r="G60" s="20">
        <f>IF(ISERROR(F60/E60-1),"н/д",F60/E60-1)</f>
        <v>-0.1294647101701899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17.431</v>
      </c>
      <c r="G61" s="20">
        <f>IF(ISERROR(F61/E61-1),"н/д",F61/E61-1)</f>
        <v>0.20222084281674624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2013-01-30T09:11:33Z</dcterms:created>
  <dcterms:modified xsi:type="dcterms:W3CDTF">2013-01-30T09:12:37Z</dcterms:modified>
  <cp:category/>
  <cp:version/>
  <cp:contentType/>
  <cp:contentStatus/>
</cp:coreProperties>
</file>