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<sst xmlns="http://schemas.openxmlformats.org/spreadsheetml/2006/main" count="95" uniqueCount="80">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</sst>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7850,02</v>
          </cell>
          <cell r="S93">
            <v>7832.9800000000005</v>
          </cell>
        </row>
        <row r="105">
          <cell r="K105" t="str">
            <v>487,60</v>
          </cell>
          <cell r="S105">
            <v>495.41</v>
          </cell>
        </row>
        <row r="137">
          <cell r="K137" t="str">
            <v>2385,42</v>
          </cell>
          <cell r="S137">
            <v>2382.4700000000003</v>
          </cell>
        </row>
        <row r="166">
          <cell r="K166" t="str">
            <v>4452,98</v>
          </cell>
          <cell r="S166">
            <v>4451.469999999999</v>
          </cell>
        </row>
      </sheetData>
      <sheetData sheetId="2">
        <row r="33">
          <cell r="I33" t="str">
            <v>6304,44</v>
          </cell>
          <cell r="L33">
            <v>6323.11</v>
          </cell>
        </row>
        <row r="34">
          <cell r="I34" t="str">
            <v>7803,22</v>
          </cell>
          <cell r="L34">
            <v>7811.31</v>
          </cell>
        </row>
        <row r="168">
          <cell r="I168" t="str">
            <v>3754,05</v>
          </cell>
          <cell r="L168">
            <v>3766.1600000000003</v>
          </cell>
        </row>
      </sheetData>
      <sheetData sheetId="3">
        <row r="3">
          <cell r="D3">
            <v>41292</v>
          </cell>
          <cell r="L3" t="str">
            <v>530,4</v>
          </cell>
        </row>
        <row r="4">
          <cell r="D4">
            <v>41285</v>
          </cell>
          <cell r="L4" t="str">
            <v>526,4</v>
          </cell>
        </row>
        <row r="5">
          <cell r="D5">
            <v>41278</v>
          </cell>
          <cell r="L5" t="str">
            <v>537,4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30.1513</v>
          </cell>
          <cell r="Q7">
            <v>30.0277</v>
          </cell>
        </row>
        <row r="9">
          <cell r="L9">
            <v>40.5414</v>
          </cell>
          <cell r="Q9">
            <v>40.5134</v>
          </cell>
        </row>
      </sheetData>
      <sheetData sheetId="6">
        <row r="83">
          <cell r="M83" t="str">
            <v>97,68</v>
          </cell>
          <cell r="P83">
            <v>97.92</v>
          </cell>
        </row>
        <row r="99">
          <cell r="M99" t="str">
            <v>743,75</v>
          </cell>
          <cell r="P99">
            <v>740.5</v>
          </cell>
        </row>
        <row r="102">
          <cell r="M102" t="str">
            <v>82,36</v>
          </cell>
          <cell r="P102">
            <v>82.96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0">
          <cell r="B40">
            <v>102.5</v>
          </cell>
        </row>
        <row r="43">
          <cell r="B43">
            <v>101.9</v>
          </cell>
        </row>
        <row r="47">
          <cell r="B47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692">
          <cell r="C692">
            <v>114.66</v>
          </cell>
        </row>
        <row r="697">
          <cell r="C697">
            <v>114.9</v>
          </cell>
        </row>
      </sheetData>
      <sheetData sheetId="13">
        <row r="692">
          <cell r="C692">
            <v>1675</v>
          </cell>
        </row>
        <row r="697">
          <cell r="C697">
            <v>1679.9</v>
          </cell>
        </row>
      </sheetData>
      <sheetData sheetId="14">
        <row r="692">
          <cell r="C692">
            <v>8296.47</v>
          </cell>
        </row>
        <row r="697">
          <cell r="C697">
            <v>8267.38</v>
          </cell>
        </row>
      </sheetData>
      <sheetData sheetId="15">
        <row r="692">
          <cell r="C692">
            <v>18444</v>
          </cell>
        </row>
        <row r="697">
          <cell r="C697">
            <v>18365</v>
          </cell>
        </row>
      </sheetData>
      <sheetData sheetId="16">
        <row r="692">
          <cell r="C692">
            <v>2117.08</v>
          </cell>
        </row>
        <row r="697">
          <cell r="C697">
            <v>2104</v>
          </cell>
        </row>
      </sheetData>
      <sheetData sheetId="17">
        <row r="692">
          <cell r="C692">
            <v>17.91</v>
          </cell>
        </row>
        <row r="697">
          <cell r="C697">
            <v>18.38</v>
          </cell>
        </row>
      </sheetData>
      <sheetData sheetId="18">
        <row r="692">
          <cell r="C692">
            <v>790.0737</v>
          </cell>
        </row>
        <row r="697">
          <cell r="C697">
            <v>787</v>
          </cell>
        </row>
      </sheetData>
      <sheetData sheetId="19">
        <row r="692">
          <cell r="C692">
            <v>19913.7368</v>
          </cell>
        </row>
        <row r="697">
          <cell r="C697">
            <v>20005</v>
          </cell>
        </row>
      </sheetData>
      <sheetData sheetId="20">
        <row r="692">
          <cell r="C692">
            <v>59336.7</v>
          </cell>
        </row>
        <row r="697">
          <cell r="C697">
            <v>60406.33</v>
          </cell>
        </row>
      </sheetData>
      <sheetData sheetId="21">
        <row r="692">
          <cell r="C692">
            <v>11138.66</v>
          </cell>
        </row>
        <row r="697">
          <cell r="C697">
            <v>11113.95</v>
          </cell>
        </row>
      </sheetData>
      <sheetData sheetId="22">
        <row r="692">
          <cell r="C692">
            <v>1501.96</v>
          </cell>
        </row>
        <row r="697">
          <cell r="C697">
            <v>1507.84</v>
          </cell>
        </row>
      </sheetData>
      <sheetData sheetId="23">
        <row r="692">
          <cell r="C692">
            <v>3142.31</v>
          </cell>
        </row>
        <row r="697">
          <cell r="C697">
            <v>3153.66</v>
          </cell>
        </row>
      </sheetData>
      <sheetData sheetId="24">
        <row r="692">
          <cell r="C692">
            <v>13910.42</v>
          </cell>
        </row>
        <row r="697">
          <cell r="C697">
            <v>13954.42</v>
          </cell>
        </row>
      </sheetData>
      <sheetData sheetId="25">
        <row r="692">
          <cell r="C692">
            <v>1539.02</v>
          </cell>
        </row>
        <row r="697">
          <cell r="C697">
            <v>1543.43</v>
          </cell>
        </row>
      </sheetData>
      <sheetData sheetId="26">
        <row r="692">
          <cell r="C692">
            <v>1614.1</v>
          </cell>
        </row>
        <row r="697">
          <cell r="C697">
            <v>1618.77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41305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41304</v>
      </c>
      <c r="F4" s="14">
        <f>I1</f>
        <v>41305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'[1]РТС'!C697</f>
        <v>1618.77</v>
      </c>
      <c r="F6" s="19">
        <f>'[1]РТС'!C692</f>
        <v>1614.1</v>
      </c>
      <c r="G6" s="20">
        <f>IF(ISERROR(F6/E6-1),"н/д",F6/E6-1)</f>
        <v>-0.002884906441310453</v>
      </c>
      <c r="H6" s="20">
        <f>IF(ISERROR(F6/D6-1),"н/д",F6/D6-1)</f>
        <v>0.024110145295349383</v>
      </c>
      <c r="I6" s="20">
        <f>IF(ISERROR(F6/C6-1),"н/д",F6/C6-1)</f>
        <v>0.024110145295349383</v>
      </c>
      <c r="J6" s="20">
        <f>IF(ISERROR(F6/B6-1),"н/д",F6/B6-1)</f>
        <v>0.12858880854423815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'[1]ММВБ'!C697</f>
        <v>1543.43</v>
      </c>
      <c r="F7" s="19">
        <f>'[1]ММВБ'!C692</f>
        <v>1539.02</v>
      </c>
      <c r="G7" s="20">
        <f>IF(ISERROR(F7/E7-1),"н/д",F7/E7-1)</f>
        <v>-0.0028572724386594084</v>
      </c>
      <c r="H7" s="20">
        <f>IF(ISERROR(F7/D7-1),"н/д",F7/D7-1)</f>
        <v>0.015975495438401932</v>
      </c>
      <c r="I7" s="20">
        <f>IF(ISERROR(F7/C7-1),"н/д",F7/C7-1)</f>
        <v>0.015975495438401932</v>
      </c>
      <c r="J7" s="20">
        <f>IF(ISERROR(F7/B7-1),"н/д",F7/B7-1)</f>
        <v>0.06259695264570553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(США)'!C697</f>
        <v>13954.42</v>
      </c>
      <c r="F9" s="19">
        <f>'[1]DJIA (США)'!C692</f>
        <v>13910.42</v>
      </c>
      <c r="G9" s="20">
        <f aca="true" t="shared" si="0" ref="G9:G15">IF(ISERROR(F9/E9-1),"н/д",F9/E9-1)</f>
        <v>-0.0031531228098337083</v>
      </c>
      <c r="H9" s="20">
        <f>IF(ISERROR(F9/D9-1),"н/д",F9/D9-1)</f>
        <v>0.03930951884634881</v>
      </c>
      <c r="I9" s="20">
        <f>IF(ISERROR(F9/C9-1),"н/д",F9/C9-1)</f>
        <v>0.03930951884634881</v>
      </c>
      <c r="J9" s="20">
        <f aca="true" t="shared" si="1" ref="J9:J15">IF(ISERROR(F9/B9-1),"н/д",F9/B9-1)</f>
        <v>0.12544432346810908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(США)'!C697</f>
        <v>3153.66</v>
      </c>
      <c r="F10" s="19">
        <f>'[1]NASDAQ Composite (США)'!C692</f>
        <v>3142.31</v>
      </c>
      <c r="G10" s="20">
        <f t="shared" si="0"/>
        <v>-0.003598992916167165</v>
      </c>
      <c r="H10" s="20">
        <f aca="true" t="shared" si="2" ref="H10:H15">IF(ISERROR(F10/D10-1),"н/д",F10/D10-1)</f>
        <v>0.014037646709543328</v>
      </c>
      <c r="I10" s="20">
        <f aca="true" t="shared" si="3" ref="I10:I15">IF(ISERROR(F10/C10-1),"н/д",F10/C10-1)</f>
        <v>0.014037646709543328</v>
      </c>
      <c r="J10" s="20">
        <f t="shared" si="1"/>
        <v>0.17504379980273188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(США)'!C697</f>
        <v>1507.84</v>
      </c>
      <c r="F11" s="19">
        <f>'[1]S&amp;P500 (США)'!C692</f>
        <v>1501.96</v>
      </c>
      <c r="G11" s="20">
        <f t="shared" si="0"/>
        <v>-0.003899617996604321</v>
      </c>
      <c r="H11" s="20">
        <f>IF(ISERROR(F11/D11-1),"н/д",F11/D11-1)</f>
        <v>0.02740972302977651</v>
      </c>
      <c r="I11" s="20">
        <f t="shared" si="3"/>
        <v>0.02740972302977651</v>
      </c>
      <c r="J11" s="20">
        <f t="shared" si="1"/>
        <v>0.17541534285937366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3766.1600000000003</v>
      </c>
      <c r="F12" s="19">
        <f>'[1]евр-индексы'!I168*1</f>
        <v>3754.05</v>
      </c>
      <c r="G12" s="20">
        <f t="shared" si="0"/>
        <v>-0.0032154767720967703</v>
      </c>
      <c r="H12" s="20">
        <f t="shared" si="2"/>
        <v>0.013077539609077204</v>
      </c>
      <c r="I12" s="20">
        <f t="shared" si="3"/>
        <v>0.013077539609077204</v>
      </c>
      <c r="J12" s="20">
        <f t="shared" si="1"/>
        <v>0.19656335262768687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7811.31</v>
      </c>
      <c r="F13" s="19">
        <f>'[1]евр-индексы'!I34*1</f>
        <v>7803.22</v>
      </c>
      <c r="G13" s="20">
        <f t="shared" si="0"/>
        <v>-0.0010356777544355822</v>
      </c>
      <c r="H13" s="20">
        <f t="shared" si="2"/>
        <v>0.013954310321304009</v>
      </c>
      <c r="I13" s="20">
        <f t="shared" si="3"/>
        <v>0.013954310321304009</v>
      </c>
      <c r="J13" s="20">
        <f t="shared" si="1"/>
        <v>0.2881021868892295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'[1]евр-индексы'!L33</f>
        <v>6323.11</v>
      </c>
      <c r="F14" s="19">
        <f>'[1]евр-индексы'!I33*1</f>
        <v>6304.44</v>
      </c>
      <c r="G14" s="20">
        <f t="shared" si="0"/>
        <v>-0.0029526609532334325</v>
      </c>
      <c r="H14" s="20">
        <f t="shared" si="2"/>
        <v>0.04150015776701044</v>
      </c>
      <c r="I14" s="20">
        <f t="shared" si="3"/>
        <v>0.04150015776701044</v>
      </c>
      <c r="J14" s="20">
        <f t="shared" si="1"/>
        <v>0.1158932895314424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'[1]Япония'!C697</f>
        <v>11113.95</v>
      </c>
      <c r="F15" s="19">
        <f>'[1]Япония'!C692</f>
        <v>11138.66</v>
      </c>
      <c r="G15" s="20">
        <f t="shared" si="0"/>
        <v>0.00222333193868951</v>
      </c>
      <c r="H15" s="20">
        <f t="shared" si="2"/>
        <v>0.060011077211207464</v>
      </c>
      <c r="I15" s="20">
        <f t="shared" si="3"/>
        <v>0.060011077211207464</v>
      </c>
      <c r="J15" s="20">
        <f t="shared" si="1"/>
        <v>0.3275518575774199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'[1]азия-индексы'!S93*1</f>
        <v>7832.9800000000005</v>
      </c>
      <c r="F17" s="19">
        <f>'[1]азия-индексы'!K93*1</f>
        <v>7850.02</v>
      </c>
      <c r="G17" s="20">
        <f aca="true" t="shared" si="4" ref="G17:G22">IF(ISERROR(F17/E17-1),"н/д",F17/E17-1)</f>
        <v>0.002175417274140834</v>
      </c>
      <c r="H17" s="20">
        <f aca="true" t="shared" si="5" ref="H17:H22">IF(ISERROR(F17/D17-1),"н/д",F17/D17-1)</f>
        <v>0.016623368550285678</v>
      </c>
      <c r="I17" s="20">
        <f aca="true" t="shared" si="6" ref="I17:I22">IF(ISERROR(F17/C17-1),"н/д",F17/C17-1)</f>
        <v>0.016623368550285678</v>
      </c>
      <c r="J17" s="20">
        <f aca="true" t="shared" si="7" ref="J17:J22">IF(ISERROR(F17/B17-1),"н/д",F17/B17-1)</f>
        <v>0.10672151855903822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'[1]азия-индексы'!S105</f>
        <v>495.41</v>
      </c>
      <c r="F18" s="19">
        <f>'[1]азия-индексы'!K105*1</f>
        <v>487.6</v>
      </c>
      <c r="G18" s="20">
        <f t="shared" si="4"/>
        <v>-0.01576472013080077</v>
      </c>
      <c r="H18" s="20">
        <f t="shared" si="5"/>
        <v>0.09043742731908044</v>
      </c>
      <c r="I18" s="20">
        <f>IF(ISERROR(F18/C18-1),"н/д",F18/C18-1)</f>
        <v>0.09043742731908044</v>
      </c>
      <c r="J18" s="20">
        <f t="shared" si="7"/>
        <v>0.43699163031946253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'[1]Индия'!C697</f>
        <v>20005</v>
      </c>
      <c r="F19" s="19">
        <f>'[1]Индия'!C692</f>
        <v>19913.7368</v>
      </c>
      <c r="G19" s="20">
        <f t="shared" si="4"/>
        <v>-0.004562019495126246</v>
      </c>
      <c r="H19" s="20">
        <f t="shared" si="5"/>
        <v>0.008672489631516012</v>
      </c>
      <c r="I19" s="20">
        <f t="shared" si="6"/>
        <v>0.008672489631516012</v>
      </c>
      <c r="J19" s="20">
        <f t="shared" si="7"/>
        <v>0.25918996985087306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'[1]азия-индексы'!S166</f>
        <v>4451.469999999999</v>
      </c>
      <c r="F20" s="19">
        <f>'[1]азия-индексы'!K166*1</f>
        <v>4452.98</v>
      </c>
      <c r="G20" s="20">
        <f t="shared" si="4"/>
        <v>0.00033921378780488176</v>
      </c>
      <c r="H20" s="20">
        <f t="shared" si="5"/>
        <v>0.012480417635837293</v>
      </c>
      <c r="I20" s="20">
        <f t="shared" si="6"/>
        <v>0.012480417635837293</v>
      </c>
      <c r="J20" s="20">
        <f>IF(ISERROR(F20/B20-1),"н/д",F20/B20-1)</f>
        <v>0.1449986757759565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'[1]азия-индексы'!S137</f>
        <v>2382.4700000000003</v>
      </c>
      <c r="F21" s="19">
        <f>'[1]азия-индексы'!K137*1</f>
        <v>2385.42</v>
      </c>
      <c r="G21" s="20">
        <f t="shared" si="4"/>
        <v>0.0012382107644586249</v>
      </c>
      <c r="H21" s="20">
        <f t="shared" si="5"/>
        <v>0.048043337858677315</v>
      </c>
      <c r="I21" s="20">
        <f t="shared" si="6"/>
        <v>0.048043337858677315</v>
      </c>
      <c r="J21" s="20">
        <f t="shared" si="7"/>
        <v>0.08421775076927274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'[1]Бразилия'!C697</f>
        <v>60406.33</v>
      </c>
      <c r="F22" s="19">
        <f>'[1]Бразилия'!C692</f>
        <v>59336.7</v>
      </c>
      <c r="G22" s="20">
        <f t="shared" si="4"/>
        <v>-0.017707250216988935</v>
      </c>
      <c r="H22" s="20">
        <f t="shared" si="5"/>
        <v>-0.04191399222444303</v>
      </c>
      <c r="I22" s="20">
        <f t="shared" si="6"/>
        <v>-0.04191399222444303</v>
      </c>
      <c r="J22" s="20">
        <f t="shared" si="7"/>
        <v>0.012565279024688625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Brent'!C697</f>
        <v>114.9</v>
      </c>
      <c r="F24" s="29">
        <f>'[1]нефть Brent'!C692</f>
        <v>114.66</v>
      </c>
      <c r="G24" s="20">
        <f>IF(ISERROR(F24/E24-1),"н/д",F24/E24-1)</f>
        <v>-0.002088772845953102</v>
      </c>
      <c r="H24" s="20">
        <f aca="true" t="shared" si="8" ref="H24:H33">IF(ISERROR(F24/D24-1),"н/д",F24/D24-1)</f>
        <v>0.032786885245901676</v>
      </c>
      <c r="I24" s="20">
        <f aca="true" t="shared" si="9" ref="I24:I33">IF(ISERROR(F24/C24-1),"н/д",F24/C24-1)</f>
        <v>0.032786885245901676</v>
      </c>
      <c r="J24" s="20">
        <f>IF(ISERROR(F24/B24-1),"н/д",F24/B24-1)</f>
        <v>0.01965317919075149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97.92</v>
      </c>
      <c r="F25" s="29">
        <f>'[1]сырье'!M83*1</f>
        <v>97.68</v>
      </c>
      <c r="G25" s="20">
        <f aca="true" t="shared" si="10" ref="G25:G33">IF(ISERROR(F25/E25-1),"н/д",F25/E25-1)</f>
        <v>-0.002450980392156854</v>
      </c>
      <c r="H25" s="20">
        <f t="shared" si="8"/>
        <v>0.04851867754401051</v>
      </c>
      <c r="I25" s="20">
        <f t="shared" si="9"/>
        <v>0.04851867754401051</v>
      </c>
      <c r="J25" s="20">
        <f aca="true" t="shared" si="11" ref="J25:J31">IF(ISERROR(F25/B25-1),"н/д",F25/B25-1)</f>
        <v>-0.03583061889250794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'[1]Золото'!C697</f>
        <v>1679.9</v>
      </c>
      <c r="F26" s="19">
        <f>'[1]Золото'!C692</f>
        <v>1675</v>
      </c>
      <c r="G26" s="20">
        <f t="shared" si="10"/>
        <v>-0.0029168402881124544</v>
      </c>
      <c r="H26" s="20">
        <f t="shared" si="8"/>
        <v>0.007700637709060265</v>
      </c>
      <c r="I26" s="20">
        <f t="shared" si="9"/>
        <v>0.007700637709060265</v>
      </c>
      <c r="J26" s="20">
        <f t="shared" si="11"/>
        <v>0.04160037949022222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'[1]Медь'!C697</f>
        <v>8267.38</v>
      </c>
      <c r="F27" s="19">
        <f>'[1]Медь'!C692</f>
        <v>8296.47</v>
      </c>
      <c r="G27" s="20">
        <f t="shared" si="10"/>
        <v>0.003518647987633239</v>
      </c>
      <c r="H27" s="20">
        <f t="shared" si="8"/>
        <v>0.02483503017755706</v>
      </c>
      <c r="I27" s="20">
        <f t="shared" si="9"/>
        <v>0.02483503017755706</v>
      </c>
      <c r="J27" s="20">
        <f t="shared" si="11"/>
        <v>0.10164387878627035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'[1]Никель'!C697</f>
        <v>18365</v>
      </c>
      <c r="F28" s="19">
        <f>'[1]Никель'!C692</f>
        <v>18444</v>
      </c>
      <c r="G28" s="20">
        <f t="shared" si="10"/>
        <v>0.004301660767764837</v>
      </c>
      <c r="H28" s="20">
        <f t="shared" si="8"/>
        <v>0.06458874458874453</v>
      </c>
      <c r="I28" s="20">
        <f t="shared" si="9"/>
        <v>0.06458874458874453</v>
      </c>
      <c r="J28" s="20">
        <f t="shared" si="11"/>
        <v>-0.03434898587127155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'[1]Алюминий'!C697</f>
        <v>2104</v>
      </c>
      <c r="F29" s="19">
        <f>'[1]Алюминий'!C692</f>
        <v>2117.08</v>
      </c>
      <c r="G29" s="20">
        <f t="shared" si="10"/>
        <v>0.0062167300380227</v>
      </c>
      <c r="H29" s="20">
        <f t="shared" si="8"/>
        <v>0.02422835026608605</v>
      </c>
      <c r="I29" s="20">
        <f t="shared" si="9"/>
        <v>0.02422835026608605</v>
      </c>
      <c r="J29" s="20">
        <f t="shared" si="11"/>
        <v>0.004306037323279943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82.96</v>
      </c>
      <c r="F30" s="19" t="str">
        <f>'[1]сырье'!M102</f>
        <v>82,36</v>
      </c>
      <c r="G30" s="20">
        <f t="shared" si="10"/>
        <v>-0.007232401157184154</v>
      </c>
      <c r="H30" s="20">
        <f t="shared" si="8"/>
        <v>0.09637912673056426</v>
      </c>
      <c r="I30" s="20">
        <f t="shared" si="9"/>
        <v>0.09637912673056426</v>
      </c>
      <c r="J30" s="20">
        <f t="shared" si="11"/>
        <v>-0.14599751140605555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'[1]Сахар'!C697</f>
        <v>18.38</v>
      </c>
      <c r="F31" s="19">
        <f>'[1]Сахар'!C692</f>
        <v>17.91</v>
      </c>
      <c r="G31" s="20">
        <f t="shared" si="10"/>
        <v>-0.025571273122959703</v>
      </c>
      <c r="H31" s="20">
        <f t="shared" si="8"/>
        <v>-0.05037115588547181</v>
      </c>
      <c r="I31" s="20">
        <f t="shared" si="9"/>
        <v>-0.05037115588547181</v>
      </c>
      <c r="J31" s="20">
        <f t="shared" si="11"/>
        <v>-0.2310004293688278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740.5</v>
      </c>
      <c r="F32" s="19">
        <f>'[1]сырье'!M99*1</f>
        <v>743.75</v>
      </c>
      <c r="G32" s="20">
        <f t="shared" si="10"/>
        <v>0.004388926401080351</v>
      </c>
      <c r="H32" s="20">
        <f t="shared" si="8"/>
        <v>0.07985480943738654</v>
      </c>
      <c r="I32" s="20">
        <f t="shared" si="9"/>
        <v>0.07985480943738654</v>
      </c>
      <c r="J32" s="20">
        <f>IF(ISERROR(F32/B32-1),"н/д",F32/B32-1)</f>
        <v>0.14072085889570563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'[1]Пшеница'!C697</f>
        <v>787</v>
      </c>
      <c r="F33" s="19">
        <f>'[1]Пшеница'!C692</f>
        <v>790.0737</v>
      </c>
      <c r="G33" s="20">
        <f t="shared" si="10"/>
        <v>0.0039055908513341286</v>
      </c>
      <c r="H33" s="20">
        <f t="shared" si="8"/>
        <v>0.05287006929637528</v>
      </c>
      <c r="I33" s="20">
        <f t="shared" si="9"/>
        <v>0.05287006929637528</v>
      </c>
      <c r="J33" s="20">
        <f>IF(ISERROR(F33/B33-1),"н/д",F33/B33-1)</f>
        <v>0.13191074498567334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41304</v>
      </c>
      <c r="F35" s="33">
        <f>I1</f>
        <v>41305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30.1513</v>
      </c>
      <c r="F41" s="28">
        <f>'[1]МакроDelay'!Q7</f>
        <v>30.0277</v>
      </c>
      <c r="G41" s="20">
        <f>IF(ISERROR(F41/E41-1),"н/д",F41/E41-1)</f>
        <v>-0.004099325733882164</v>
      </c>
      <c r="H41" s="20">
        <f>IF(ISERROR(F41/D41-1),"н/д",F41/D41-1)</f>
        <v>-0.011358884787983858</v>
      </c>
      <c r="I41" s="20">
        <f t="shared" si="14"/>
        <v>-0.011358884787983858</v>
      </c>
      <c r="J41" s="20">
        <f t="shared" si="15"/>
        <v>-0.06735120142817275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40.5414</v>
      </c>
      <c r="F42" s="28">
        <f>'[1]МакроDelay'!Q9</f>
        <v>40.5134</v>
      </c>
      <c r="G42" s="20">
        <f t="shared" si="12"/>
        <v>-0.000690652024843863</v>
      </c>
      <c r="H42" s="20">
        <f t="shared" si="13"/>
        <v>0.007079540426462749</v>
      </c>
      <c r="I42" s="20">
        <f t="shared" si="14"/>
        <v>0.007079540426462749</v>
      </c>
      <c r="J42" s="20">
        <f t="shared" si="15"/>
        <v>-0.027786146553775648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41278</v>
      </c>
      <c r="E43" s="38">
        <f>'[1]ЗВР-cbr'!D4</f>
        <v>41285</v>
      </c>
      <c r="F43" s="38">
        <f>'[1]ЗВР-cbr'!D3</f>
        <v>41292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537,4</v>
      </c>
      <c r="E44" s="19" t="str">
        <f>'[1]ЗВР-cbr'!L4</f>
        <v>526,4</v>
      </c>
      <c r="F44" s="19" t="str">
        <f>'[1]ЗВР-cbr'!L3</f>
        <v>530,4</v>
      </c>
      <c r="G44" s="20">
        <f>IF(ISERROR(F44/E44-1),"н/д",F44/E44-1)</f>
        <v>0.0075987841945288626</v>
      </c>
      <c r="H44" s="20"/>
      <c r="I44" s="20">
        <f>IF(ISERROR(F44/C44-1),"н/д",F44/C44-1)</f>
        <v>0.06506024096385543</v>
      </c>
      <c r="J44" s="20">
        <f>IF(ISERROR(F44/B44-1),"н/д",F44/B44-1)</f>
        <v>0.21178889650445498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41288</v>
      </c>
      <c r="F45" s="38">
        <v>41295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0.4</v>
      </c>
      <c r="F46" s="42">
        <v>0.6</v>
      </c>
      <c r="G46" s="20">
        <f>IF(ISERROR(F46-E46),"н/д",F46-E46)/100</f>
        <v>0.0019999999999999996</v>
      </c>
      <c r="H46" s="20">
        <f>IF(ISERROR(F46-D46),"н/д",F46-D46)/100</f>
        <v>0.006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102.5</v>
      </c>
      <c r="E49" s="19">
        <f>'[1]ПромПр-во'!B43</f>
        <v>101.9</v>
      </c>
      <c r="F49" s="19">
        <f>'[1]ПромПр-во'!B47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44.899</v>
      </c>
      <c r="G59" s="20">
        <f>IF(ISERROR(F59/E59-1),"н/д",F59/E59-1)</f>
        <v>-0.02503691479197423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27.468</v>
      </c>
      <c r="G60" s="20">
        <f>IF(ISERROR(F60/E60-1),"н/д",F60/E60-1)</f>
        <v>-0.1294647101701899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17.431</v>
      </c>
      <c r="G61" s="20">
        <f>IF(ISERROR(F61/E61-1),"н/д",F61/E61-1)</f>
        <v>0.20222084281674624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2013-01-31T09:13:03Z</dcterms:created>
  <dcterms:modified xsi:type="dcterms:W3CDTF">2013-01-31T09:13:43Z</dcterms:modified>
  <cp:category/>
  <cp:version/>
  <cp:contentType/>
  <cp:contentStatus/>
</cp:coreProperties>
</file>