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<sst xmlns="http://schemas.openxmlformats.org/spreadsheetml/2006/main" count="95" uniqueCount="80">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</sst>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7906,65</v>
          </cell>
          <cell r="S96">
            <v>7886.94</v>
          </cell>
        </row>
        <row r="108">
          <cell r="K108" t="str">
            <v>494,03</v>
          </cell>
          <cell r="S108">
            <v>490.61999999999995</v>
          </cell>
        </row>
        <row r="143">
          <cell r="K143" t="str">
            <v>2432,40</v>
          </cell>
          <cell r="S143">
            <v>2418.53</v>
          </cell>
        </row>
        <row r="172">
          <cell r="K172" t="str">
            <v>4583,42</v>
          </cell>
          <cell r="S172">
            <v>4565.51</v>
          </cell>
        </row>
      </sheetData>
      <sheetData sheetId="2">
        <row r="35">
          <cell r="I35" t="str">
            <v>6351,09</v>
          </cell>
          <cell r="L35">
            <v>6359.110000000001</v>
          </cell>
        </row>
        <row r="36">
          <cell r="I36" t="str">
            <v>7710,22</v>
          </cell>
          <cell r="L36">
            <v>7711.89</v>
          </cell>
        </row>
        <row r="170">
          <cell r="I170" t="str">
            <v>3697,55</v>
          </cell>
          <cell r="L170">
            <v>3698.32</v>
          </cell>
        </row>
      </sheetData>
      <sheetData sheetId="3">
        <row r="3">
          <cell r="D3">
            <v>41306</v>
          </cell>
          <cell r="L3" t="str">
            <v>533,5</v>
          </cell>
        </row>
        <row r="4">
          <cell r="D4">
            <v>41299</v>
          </cell>
          <cell r="L4" t="str">
            <v>530,7</v>
          </cell>
        </row>
        <row r="5">
          <cell r="D5">
            <v>41292</v>
          </cell>
          <cell r="L5" t="str">
            <v>530,4</v>
          </cell>
        </row>
      </sheetData>
      <sheetData sheetId="4">
        <row r="8">
          <cell r="C8">
            <v>6.49</v>
          </cell>
          <cell r="D8">
            <v>6.49</v>
          </cell>
          <cell r="E8">
            <v>7.28</v>
          </cell>
          <cell r="F8">
            <v>7.28</v>
          </cell>
        </row>
      </sheetData>
      <sheetData sheetId="5">
        <row r="7">
          <cell r="L7">
            <v>30.1713</v>
          </cell>
          <cell r="Q7">
            <v>30.0692</v>
          </cell>
        </row>
        <row r="9">
          <cell r="L9">
            <v>40.3873</v>
          </cell>
          <cell r="Q9">
            <v>40.428</v>
          </cell>
        </row>
      </sheetData>
      <sheetData sheetId="6">
        <row r="85">
          <cell r="M85" t="str">
            <v>97,34</v>
          </cell>
          <cell r="P85">
            <v>97.01</v>
          </cell>
        </row>
        <row r="101">
          <cell r="M101" t="str">
            <v>696,75</v>
          </cell>
          <cell r="P101">
            <v>693.5</v>
          </cell>
        </row>
        <row r="104">
          <cell r="M104" t="str">
            <v>82,64</v>
          </cell>
          <cell r="P104">
            <v>82.21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7">
          <cell r="J7" t="str">
            <v>1070,9</v>
          </cell>
        </row>
        <row r="29">
          <cell r="J29" t="str">
            <v>2253</v>
          </cell>
        </row>
        <row r="30">
          <cell r="J30" t="str">
            <v>879,5</v>
          </cell>
        </row>
        <row r="31">
          <cell r="J31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775.2</v>
          </cell>
          <cell r="AC5">
            <v>729.3</v>
          </cell>
          <cell r="AD5">
            <v>586.6</v>
          </cell>
          <cell r="AE5">
            <v>536.3</v>
          </cell>
        </row>
      </sheetData>
      <sheetData sheetId="12">
        <row r="690">
          <cell r="C690">
            <v>117.8463</v>
          </cell>
        </row>
        <row r="695">
          <cell r="C695">
            <v>117.75</v>
          </cell>
        </row>
      </sheetData>
      <sheetData sheetId="13">
        <row r="690">
          <cell r="C690">
            <v>1647.26</v>
          </cell>
        </row>
        <row r="695">
          <cell r="C695">
            <v>1649.6</v>
          </cell>
        </row>
      </sheetData>
      <sheetData sheetId="14">
        <row r="690">
          <cell r="C690">
            <v>8273.99</v>
          </cell>
        </row>
        <row r="695">
          <cell r="C695">
            <v>8254.15</v>
          </cell>
        </row>
      </sheetData>
      <sheetData sheetId="15">
        <row r="690">
          <cell r="C690">
            <v>18440</v>
          </cell>
        </row>
        <row r="695">
          <cell r="C695">
            <v>18365</v>
          </cell>
        </row>
      </sheetData>
      <sheetData sheetId="16">
        <row r="690">
          <cell r="C690">
            <v>2132.11</v>
          </cell>
        </row>
        <row r="695">
          <cell r="C695">
            <v>2120</v>
          </cell>
        </row>
      </sheetData>
      <sheetData sheetId="17">
        <row r="690">
          <cell r="C690">
            <v>17.33</v>
          </cell>
        </row>
        <row r="695">
          <cell r="C695">
            <v>18.44</v>
          </cell>
        </row>
      </sheetData>
      <sheetData sheetId="18">
        <row r="690">
          <cell r="C690">
            <v>729.2</v>
          </cell>
        </row>
        <row r="695">
          <cell r="C695">
            <v>732</v>
          </cell>
        </row>
      </sheetData>
      <sheetData sheetId="19">
        <row r="690">
          <cell r="C690">
            <v>19612.5362</v>
          </cell>
        </row>
        <row r="695">
          <cell r="C695">
            <v>19561.04</v>
          </cell>
        </row>
      </sheetData>
      <sheetData sheetId="20">
        <row r="690">
          <cell r="C690">
            <v>58497.83</v>
          </cell>
        </row>
        <row r="695">
          <cell r="C695">
            <v>58372.46</v>
          </cell>
        </row>
      </sheetData>
      <sheetData sheetId="21">
        <row r="690">
          <cell r="C690">
            <v>11251.41</v>
          </cell>
        </row>
        <row r="695">
          <cell r="C695">
            <v>11369.12</v>
          </cell>
        </row>
      </sheetData>
      <sheetData sheetId="22">
        <row r="690">
          <cell r="C690">
            <v>1519.43</v>
          </cell>
        </row>
        <row r="695">
          <cell r="C695">
            <v>1517.01</v>
          </cell>
        </row>
      </sheetData>
      <sheetData sheetId="23">
        <row r="690">
          <cell r="C690">
            <v>3186.49</v>
          </cell>
        </row>
        <row r="695">
          <cell r="C695">
            <v>3192</v>
          </cell>
        </row>
      </sheetData>
      <sheetData sheetId="24">
        <row r="690">
          <cell r="C690">
            <v>14018.7</v>
          </cell>
        </row>
        <row r="695">
          <cell r="C695">
            <v>13971.24</v>
          </cell>
        </row>
      </sheetData>
      <sheetData sheetId="25">
        <row r="690">
          <cell r="C690">
            <v>1517.53</v>
          </cell>
        </row>
        <row r="695">
          <cell r="C695">
            <v>1512.03</v>
          </cell>
        </row>
      </sheetData>
      <sheetData sheetId="26">
        <row r="690">
          <cell r="C690">
            <v>1592.64</v>
          </cell>
        </row>
        <row r="695">
          <cell r="C695">
            <v>1582.35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41318</v>
      </c>
      <c r="F4" s="14">
        <f>I1</f>
        <v>41319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'[1]РТС'!C695</f>
        <v>1582.35</v>
      </c>
      <c r="F6" s="19">
        <f>'[1]РТС'!C690</f>
        <v>1592.64</v>
      </c>
      <c r="G6" s="20">
        <f>IF(ISERROR(F6/E6-1),"н/д",F6/E6-1)</f>
        <v>0.006502986065030081</v>
      </c>
      <c r="H6" s="20">
        <f>IF(ISERROR(F6/D6-1),"н/д",F6/D6-1)</f>
        <v>-0.0219061480921936</v>
      </c>
      <c r="I6" s="20">
        <f>IF(ISERROR(F6/C6-1),"н/д",F6/C6-1)</f>
        <v>0.010494257978554744</v>
      </c>
      <c r="J6" s="20">
        <f>IF(ISERROR(F6/B6-1),"н/д",F6/B6-1)</f>
        <v>0.11358384241366437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'[1]ММВБ'!C695</f>
        <v>1512.03</v>
      </c>
      <c r="F7" s="19">
        <f>'[1]ММВБ'!C690</f>
        <v>1517.53</v>
      </c>
      <c r="G7" s="20">
        <f>IF(ISERROR(F7/E7-1),"н/д",F7/E7-1)</f>
        <v>0.0036374939650667404</v>
      </c>
      <c r="H7" s="20">
        <f>IF(ISERROR(F7/D7-1),"н/д",F7/D7-1)</f>
        <v>-0.019189255568051067</v>
      </c>
      <c r="I7" s="20">
        <f>IF(ISERROR(F7/C7-1),"н/д",F7/C7-1)</f>
        <v>0.0017889914313251598</v>
      </c>
      <c r="J7" s="20">
        <f>IF(ISERROR(F7/B7-1),"н/д",F7/B7-1)</f>
        <v>0.04775945312499985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(США)'!C695</f>
        <v>13971.24</v>
      </c>
      <c r="F9" s="19">
        <f>'[1]DJIA (США)'!C690</f>
        <v>14018.7</v>
      </c>
      <c r="G9" s="20">
        <f aca="true" t="shared" si="0" ref="G9:G15">IF(ISERROR(F9/E9-1),"н/д",F9/E9-1)</f>
        <v>0.003396978364125225</v>
      </c>
      <c r="H9" s="20">
        <f>IF(ISERROR(F9/D9-1),"н/д",F9/D9-1)</f>
        <v>0.011407892021834565</v>
      </c>
      <c r="I9" s="20">
        <f>IF(ISERROR(F9/C9-1),"н/д",F9/C9-1)</f>
        <v>0.047399600576496725</v>
      </c>
      <c r="J9" s="20">
        <f aca="true" t="shared" si="1" ref="J9:J15">IF(ISERROR(F9/B9-1),"н/д",F9/B9-1)</f>
        <v>0.13420488650970852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(США)'!C695</f>
        <v>3192</v>
      </c>
      <c r="F10" s="19">
        <f>'[1]NASDAQ Composite (США)'!C690</f>
        <v>3186.49</v>
      </c>
      <c r="G10" s="20">
        <f t="shared" si="0"/>
        <v>-0.0017261904761904923</v>
      </c>
      <c r="H10" s="20">
        <f aca="true" t="shared" si="2" ref="H10:H15">IF(ISERROR(F10/D10-1),"н/д",F10/D10-1)</f>
        <v>0.014117811802821567</v>
      </c>
      <c r="I10" s="20">
        <f aca="true" t="shared" si="3" ref="I10:I15">IF(ISERROR(F10/C10-1),"н/д",F10/C10-1)</f>
        <v>0.028294732494086317</v>
      </c>
      <c r="J10" s="20">
        <f t="shared" si="1"/>
        <v>0.19156458708192603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(США)'!C695</f>
        <v>1517.01</v>
      </c>
      <c r="F11" s="19">
        <f>'[1]S&amp;P500 (США)'!C690</f>
        <v>1519.43</v>
      </c>
      <c r="G11" s="20">
        <f t="shared" si="0"/>
        <v>0.0015952432745993672</v>
      </c>
      <c r="H11" s="20">
        <f>IF(ISERROR(F11/D11-1),"н/д",F11/D11-1)</f>
        <v>0.014231264726889403</v>
      </c>
      <c r="I11" s="20">
        <f t="shared" si="3"/>
        <v>0.03936000656684158</v>
      </c>
      <c r="J11" s="20">
        <f t="shared" si="1"/>
        <v>0.18908714905910817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'[1]евр-индексы'!L170</f>
        <v>3698.32</v>
      </c>
      <c r="F12" s="19">
        <f>'[1]евр-индексы'!I170*1</f>
        <v>3697.55</v>
      </c>
      <c r="G12" s="20">
        <f t="shared" si="0"/>
        <v>-0.00020820264336240957</v>
      </c>
      <c r="H12" s="20">
        <f t="shared" si="2"/>
        <v>-0.02035306554471339</v>
      </c>
      <c r="I12" s="20">
        <f t="shared" si="3"/>
        <v>-0.0021696949743493787</v>
      </c>
      <c r="J12" s="20">
        <f t="shared" si="1"/>
        <v>0.1785545809215392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'[1]евр-индексы'!L36</f>
        <v>7711.89</v>
      </c>
      <c r="F13" s="19">
        <f>'[1]евр-индексы'!I36*1</f>
        <v>7710.22</v>
      </c>
      <c r="G13" s="20">
        <f t="shared" si="0"/>
        <v>-0.0002165487318932513</v>
      </c>
      <c r="H13" s="20">
        <f t="shared" si="2"/>
        <v>-0.01572371604120315</v>
      </c>
      <c r="I13" s="20">
        <f t="shared" si="3"/>
        <v>0.0018698437985247285</v>
      </c>
      <c r="J13" s="20">
        <f t="shared" si="1"/>
        <v>0.2727503829697324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'[1]евр-индексы'!L35</f>
        <v>6359.110000000001</v>
      </c>
      <c r="F14" s="19">
        <f>'[1]евр-индексы'!I35*1</f>
        <v>6351.09</v>
      </c>
      <c r="G14" s="20">
        <f t="shared" si="0"/>
        <v>-0.0012611827755771854</v>
      </c>
      <c r="H14" s="20">
        <f t="shared" si="2"/>
        <v>0.0006065628525155908</v>
      </c>
      <c r="I14" s="20">
        <f t="shared" si="3"/>
        <v>0.04920678712026483</v>
      </c>
      <c r="J14" s="20">
        <f t="shared" si="1"/>
        <v>0.12415039435861841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'[1]Япония'!C695</f>
        <v>11369.12</v>
      </c>
      <c r="F15" s="19">
        <f>'[1]Япония'!C690</f>
        <v>11251.41</v>
      </c>
      <c r="G15" s="20">
        <f t="shared" si="0"/>
        <v>-0.01035348382284651</v>
      </c>
      <c r="H15" s="20">
        <f t="shared" si="2"/>
        <v>0.005367543118161011</v>
      </c>
      <c r="I15" s="20">
        <f t="shared" si="3"/>
        <v>0.07074093600531395</v>
      </c>
      <c r="J15" s="20">
        <f t="shared" si="1"/>
        <v>0.3409898718396249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'[1]азия-индексы'!S96*1</f>
        <v>7886.94</v>
      </c>
      <c r="F17" s="19">
        <f>'[1]азия-индексы'!K96*1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'[1]азия-индексы'!S108</f>
        <v>490.61999999999995</v>
      </c>
      <c r="F18" s="19">
        <f>'[1]азия-индексы'!K108*1</f>
        <v>494.03</v>
      </c>
      <c r="G18" s="20">
        <f t="shared" si="4"/>
        <v>0.006950389303330473</v>
      </c>
      <c r="H18" s="20">
        <f t="shared" si="5"/>
        <v>0.02194778867237579</v>
      </c>
      <c r="I18" s="20">
        <f>IF(ISERROR(F18/C18-1),"н/д",F18/C18-1)</f>
        <v>0.10481706771625365</v>
      </c>
      <c r="J18" s="20">
        <f t="shared" si="7"/>
        <v>0.4559412943534127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'[1]Индия'!C695</f>
        <v>19561.04</v>
      </c>
      <c r="F19" s="19">
        <f>'[1]Индия'!C690</f>
        <v>19612.5362</v>
      </c>
      <c r="G19" s="20">
        <f t="shared" si="4"/>
        <v>0.0026325900872345986</v>
      </c>
      <c r="H19" s="20">
        <f t="shared" si="5"/>
        <v>-0.008525968356807634</v>
      </c>
      <c r="I19" s="20">
        <f t="shared" si="6"/>
        <v>-0.006583951795414267</v>
      </c>
      <c r="J19" s="20">
        <f t="shared" si="7"/>
        <v>0.240144384472188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'[1]азия-индексы'!S172</f>
        <v>4565.51</v>
      </c>
      <c r="F20" s="19">
        <f>'[1]азия-индексы'!K172*1</f>
        <v>4583.42</v>
      </c>
      <c r="G20" s="20">
        <f t="shared" si="4"/>
        <v>0.003922891418483232</v>
      </c>
      <c r="H20" s="20">
        <f t="shared" si="5"/>
        <v>0.02475462248753546</v>
      </c>
      <c r="I20" s="20">
        <f t="shared" si="6"/>
        <v>0.04213874659227068</v>
      </c>
      <c r="J20" s="20">
        <f>IF(ISERROR(F20/B20-1),"н/д",F20/B20-1)</f>
        <v>0.17853882804886512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'[1]азия-индексы'!S143</f>
        <v>2418.53</v>
      </c>
      <c r="F21" s="19">
        <f>'[1]азия-индексы'!K143*1</f>
        <v>2432.4</v>
      </c>
      <c r="G21" s="20">
        <f t="shared" si="4"/>
        <v>0.005734888548002193</v>
      </c>
      <c r="H21" s="20">
        <f t="shared" si="5"/>
        <v>0.0055311655133070126</v>
      </c>
      <c r="I21" s="20">
        <f t="shared" si="6"/>
        <v>0.06868417930907222</v>
      </c>
      <c r="J21" s="20">
        <f t="shared" si="7"/>
        <v>0.10557103443887406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'[1]Бразилия'!C695</f>
        <v>58372.46</v>
      </c>
      <c r="F22" s="19">
        <f>'[1]Бразилия'!C690</f>
        <v>58497.83</v>
      </c>
      <c r="G22" s="20">
        <f t="shared" si="4"/>
        <v>0.0021477594057197624</v>
      </c>
      <c r="H22" s="20">
        <f t="shared" si="5"/>
        <v>-0.021145055118270917</v>
      </c>
      <c r="I22" s="20">
        <f t="shared" si="6"/>
        <v>-0.05545889123875747</v>
      </c>
      <c r="J22" s="20">
        <f t="shared" si="7"/>
        <v>-0.0017498183031949832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Brent'!C695</f>
        <v>117.75</v>
      </c>
      <c r="F24" s="29">
        <f>'[1]нефть Brent'!C690</f>
        <v>117.8463</v>
      </c>
      <c r="G24" s="20">
        <f>IF(ISERROR(F24/E24-1),"н/д",F24/E24-1)</f>
        <v>0.0008178343949043487</v>
      </c>
      <c r="H24" s="20">
        <f aca="true" t="shared" si="8" ref="H24:H33">IF(ISERROR(F24/D24-1),"н/д",F24/D24-1)</f>
        <v>0.017670984455958605</v>
      </c>
      <c r="I24" s="20">
        <f aca="true" t="shared" si="9" ref="I24:I33">IF(ISERROR(F24/C24-1),"н/д",F24/C24-1)</f>
        <v>0.061487119437939164</v>
      </c>
      <c r="J24" s="20">
        <f>IF(ISERROR(F24/B24-1),"н/д",F24/B24-1)</f>
        <v>0.04798843930635832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'[1]сырье'!P85</f>
        <v>97.01</v>
      </c>
      <c r="F25" s="29">
        <f>'[1]сырье'!M85*1</f>
        <v>97.34</v>
      </c>
      <c r="G25" s="20">
        <f aca="true" t="shared" si="10" ref="G25:G33">IF(ISERROR(F25/E25-1),"н/д",F25/E25-1)</f>
        <v>0.003401711163797616</v>
      </c>
      <c r="H25" s="20">
        <f t="shared" si="8"/>
        <v>-0.004398077119770805</v>
      </c>
      <c r="I25" s="20">
        <f t="shared" si="9"/>
        <v>0.044869042507514</v>
      </c>
      <c r="J25" s="20">
        <f aca="true" t="shared" si="11" ref="J25:J31">IF(ISERROR(F25/B25-1),"н/д",F25/B25-1)</f>
        <v>-0.03918665482183381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'[1]Золото'!C695</f>
        <v>1649.6</v>
      </c>
      <c r="F26" s="19">
        <f>'[1]Золото'!C690</f>
        <v>1647.26</v>
      </c>
      <c r="G26" s="20">
        <f t="shared" si="10"/>
        <v>-0.0014185257032007792</v>
      </c>
      <c r="H26" s="20">
        <f t="shared" si="8"/>
        <v>-0.01397102837303954</v>
      </c>
      <c r="I26" s="20">
        <f t="shared" si="9"/>
        <v>-0.008988088076043788</v>
      </c>
      <c r="J26" s="20">
        <f t="shared" si="11"/>
        <v>0.024350233503918517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'[1]Медь'!C695</f>
        <v>8254.15</v>
      </c>
      <c r="F27" s="19">
        <f>'[1]Медь'!C690</f>
        <v>8273.99</v>
      </c>
      <c r="G27" s="20">
        <f t="shared" si="10"/>
        <v>0.0024036393814022006</v>
      </c>
      <c r="H27" s="20">
        <f t="shared" si="8"/>
        <v>-0.008323904768297141</v>
      </c>
      <c r="I27" s="20">
        <f t="shared" si="9"/>
        <v>0.02205815139918621</v>
      </c>
      <c r="J27" s="20">
        <f t="shared" si="11"/>
        <v>0.09865887981741794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'[1]Никель'!C695</f>
        <v>18365</v>
      </c>
      <c r="F28" s="19">
        <f>'[1]Никель'!C690</f>
        <v>18440</v>
      </c>
      <c r="G28" s="20">
        <f t="shared" si="10"/>
        <v>0.004083855159270344</v>
      </c>
      <c r="H28" s="20">
        <f t="shared" si="8"/>
        <v>-0.009932885906040245</v>
      </c>
      <c r="I28" s="20">
        <f t="shared" si="9"/>
        <v>0.06435786435786439</v>
      </c>
      <c r="J28" s="20">
        <f t="shared" si="11"/>
        <v>-0.03455840920983777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'[1]Алюминий'!C695</f>
        <v>2120</v>
      </c>
      <c r="F29" s="19">
        <f>'[1]Алюминий'!C690</f>
        <v>2132.11</v>
      </c>
      <c r="G29" s="20">
        <f t="shared" si="10"/>
        <v>0.005712264150943502</v>
      </c>
      <c r="H29" s="20">
        <f t="shared" si="8"/>
        <v>0.0033458823529413095</v>
      </c>
      <c r="I29" s="20">
        <f t="shared" si="9"/>
        <v>0.03149975810353167</v>
      </c>
      <c r="J29" s="20">
        <f t="shared" si="11"/>
        <v>0.011436008671065201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'[1]сырье'!P104</f>
        <v>82.21</v>
      </c>
      <c r="F30" s="19" t="str">
        <f>'[1]сырье'!M104</f>
        <v>82,64</v>
      </c>
      <c r="G30" s="20">
        <f t="shared" si="10"/>
        <v>0.005230507237562465</v>
      </c>
      <c r="H30" s="20">
        <f t="shared" si="8"/>
        <v>-0.0040973728609302595</v>
      </c>
      <c r="I30" s="20">
        <f t="shared" si="9"/>
        <v>0.10010649627263035</v>
      </c>
      <c r="J30" s="20">
        <f t="shared" si="11"/>
        <v>-0.14309415180423057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'[1]Сахар'!C695</f>
        <v>18.44</v>
      </c>
      <c r="F31" s="19">
        <f>'[1]Сахар'!C690</f>
        <v>17.33</v>
      </c>
      <c r="G31" s="20">
        <f t="shared" si="10"/>
        <v>-0.06019522776572683</v>
      </c>
      <c r="H31" s="20">
        <f t="shared" si="8"/>
        <v>-0.07720979765708214</v>
      </c>
      <c r="I31" s="20">
        <f t="shared" si="9"/>
        <v>-0.08112407211028638</v>
      </c>
      <c r="J31" s="20">
        <f t="shared" si="11"/>
        <v>-0.2559038213825676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'[1]сырье'!P101</f>
        <v>693.5</v>
      </c>
      <c r="F32" s="19">
        <f>'[1]сырье'!M101*1</f>
        <v>696.75</v>
      </c>
      <c r="G32" s="20">
        <f t="shared" si="10"/>
        <v>0.004686373467916338</v>
      </c>
      <c r="H32" s="20">
        <f t="shared" si="8"/>
        <v>-0.05332880434782605</v>
      </c>
      <c r="I32" s="20">
        <f t="shared" si="9"/>
        <v>0.011615245009074515</v>
      </c>
      <c r="J32" s="20">
        <f>IF(ISERROR(F32/B32-1),"н/д",F32/B32-1)</f>
        <v>0.06863496932515334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'[1]Пшеница'!C695</f>
        <v>732</v>
      </c>
      <c r="F33" s="19">
        <f>'[1]Пшеница'!C690</f>
        <v>729.2</v>
      </c>
      <c r="G33" s="20">
        <f t="shared" si="10"/>
        <v>-0.0038251366120217734</v>
      </c>
      <c r="H33" s="20">
        <f t="shared" si="8"/>
        <v>-0.046797385620914955</v>
      </c>
      <c r="I33" s="20">
        <f t="shared" si="9"/>
        <v>-0.028251599147121498</v>
      </c>
      <c r="J33" s="20">
        <f>IF(ISERROR(F33/B33-1),"н/д",F33/B33-1)</f>
        <v>0.04469914040114609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41318</v>
      </c>
      <c r="F35" s="33">
        <f>I1</f>
        <v>41319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729.3</v>
      </c>
      <c r="F37" s="19">
        <f>'[1]ост. ср-тв на кс'!AB5</f>
        <v>775.2</v>
      </c>
      <c r="G37" s="20">
        <f t="shared" si="12"/>
        <v>0.06293706293706314</v>
      </c>
      <c r="H37" s="20">
        <f aca="true" t="shared" si="13" ref="H37:H42">IF(ISERROR(F37/D37-1),"н/д",F37/D37-1)</f>
        <v>-0.04684618222058268</v>
      </c>
      <c r="I37" s="20">
        <f aca="true" t="shared" si="14" ref="I37:I42">IF(ISERROR(F37/C37-1),"н/д",F37/C37-1)</f>
        <v>-0.4327113062568606</v>
      </c>
      <c r="J37" s="20">
        <f aca="true" t="shared" si="15" ref="J37:J42">IF(ISERROR(F37/B37-1),"н/д",F37/B37-1)</f>
        <v>-0.21010800896678206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536.3</v>
      </c>
      <c r="F38" s="19">
        <f>'[1]ост. ср-тв на кс'!AD5</f>
        <v>586.6</v>
      </c>
      <c r="G38" s="20">
        <f t="shared" si="12"/>
        <v>0.09379078873764701</v>
      </c>
      <c r="H38" s="20">
        <f t="shared" si="13"/>
        <v>-0.04150326797385617</v>
      </c>
      <c r="I38" s="20">
        <f t="shared" si="14"/>
        <v>-0.4025259727031981</v>
      </c>
      <c r="J38" s="20">
        <f t="shared" si="15"/>
        <v>-0.2024473147518695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6.49</v>
      </c>
      <c r="F39" s="28">
        <f>'[1]mibid-mibor'!D8</f>
        <v>6.49</v>
      </c>
      <c r="G39" s="20">
        <f t="shared" si="12"/>
        <v>0</v>
      </c>
      <c r="H39" s="20">
        <f t="shared" si="13"/>
        <v>-0.015174506828528056</v>
      </c>
      <c r="I39" s="20">
        <f t="shared" si="14"/>
        <v>-0.0313432835820896</v>
      </c>
      <c r="J39" s="20">
        <f t="shared" si="15"/>
        <v>0.022047244094488327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7.28</v>
      </c>
      <c r="F40" s="28">
        <f>'[1]mibid-mibor'!F8</f>
        <v>7.28</v>
      </c>
      <c r="G40" s="20">
        <f t="shared" si="12"/>
        <v>0</v>
      </c>
      <c r="H40" s="20">
        <f t="shared" si="13"/>
        <v>-0.006821282401091366</v>
      </c>
      <c r="I40" s="20">
        <f t="shared" si="14"/>
        <v>-0.033200531208499307</v>
      </c>
      <c r="J40" s="20">
        <f t="shared" si="15"/>
        <v>-0.014884979702300294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30.1713</v>
      </c>
      <c r="F41" s="28">
        <f>'[1]МакроDelay'!Q7</f>
        <v>30.0692</v>
      </c>
      <c r="G41" s="20">
        <f>IF(ISERROR(F41/E41-1),"н/д",F41/E41-1)</f>
        <v>-0.0033840106326210595</v>
      </c>
      <c r="H41" s="20">
        <f>IF(ISERROR(F41/D41-1),"н/д",F41/D41-1)</f>
        <v>0.001769050609506051</v>
      </c>
      <c r="I41" s="20">
        <f t="shared" si="14"/>
        <v>-0.009992526183052575</v>
      </c>
      <c r="J41" s="20">
        <f t="shared" si="15"/>
        <v>-0.0660622274094923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40.3873</v>
      </c>
      <c r="F42" s="28">
        <f>'[1]МакроDelay'!Q9</f>
        <v>40.428</v>
      </c>
      <c r="G42" s="20">
        <f t="shared" si="12"/>
        <v>0.0010077425329249046</v>
      </c>
      <c r="H42" s="20">
        <f t="shared" si="13"/>
        <v>-0.007019732866988648</v>
      </c>
      <c r="I42" s="20">
        <f t="shared" si="14"/>
        <v>0.0049566726159995245</v>
      </c>
      <c r="J42" s="20">
        <f t="shared" si="15"/>
        <v>-0.029835519430016832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41292</v>
      </c>
      <c r="E43" s="38">
        <f>'[1]ЗВР-cbr'!D4</f>
        <v>41299</v>
      </c>
      <c r="F43" s="38">
        <f>'[1]ЗВР-cbr'!D3</f>
        <v>41306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530,4</v>
      </c>
      <c r="E44" s="19" t="str">
        <f>'[1]ЗВР-cbr'!L4</f>
        <v>530,7</v>
      </c>
      <c r="F44" s="19" t="str">
        <f>'[1]ЗВР-cbr'!L3</f>
        <v>533,5</v>
      </c>
      <c r="G44" s="20">
        <f>IF(ISERROR(F44/E44-1),"н/д",F44/E44-1)</f>
        <v>0.0052760504993403234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фед.б.'!J7*1</f>
        <v>1070.9</v>
      </c>
      <c r="E55" s="19">
        <f>'[1]Дох-Расх фед.б.'!J6*1</f>
        <v>951.4</v>
      </c>
      <c r="F55" s="19">
        <f>'[1]Дох-Расх фед.б.'!J5*1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фед.б.'!J31*1</f>
        <v>989.9</v>
      </c>
      <c r="E56" s="19">
        <f>'[1]Дох-Расх фед.б.'!J30*1</f>
        <v>879.5</v>
      </c>
      <c r="F56" s="19">
        <f>'[1]Дох-Расх фед.б.'!J29*1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2013-02-14T09:25:19Z</dcterms:created>
  <dcterms:modified xsi:type="dcterms:W3CDTF">2013-02-14T09:25:54Z</dcterms:modified>
  <cp:category/>
  <cp:version/>
  <cp:contentType/>
  <cp:contentStatus/>
</cp:coreProperties>
</file>