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<sst xmlns="http://schemas.openxmlformats.org/spreadsheetml/2006/main" count="95" uniqueCount="80">
  <si>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</si>
  <si>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</si>
  <si>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</si>
  <si>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</si>
  <si>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</si>
  <si>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</si>
  <si>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</si>
  <si>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</si>
  <si>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</si>
  <si>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</si>
  <si>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</si>
  <si>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</si>
  <si>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</si>
  <si>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</si>
  <si>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</si>
  <si>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</si>
  <si>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</si>
  <si>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</si>
  <si>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</si>
  <si>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</si>
  <si>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</si>
  <si>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</si>
  <si>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</si>
  <si>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</si>
  <si>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</si>
  <si>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</si>
  <si>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</si>
  <si>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</si>
  <si>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</si>
  <si>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</si>
  <si>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</si>
  <si>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</si>
  <si>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</si>
  <si>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</si>
  <si>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</si>
  <si>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</si>
  <si>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</si>
  <si>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</si>
  <si>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</si>
  <si>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</si>
  <si>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</si>
  <si>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</si>
  <si>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</si>
  <si>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</si>
  <si>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</si>
  <si>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</si>
  <si>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</si>
  <si>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</si>
  <si>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</si>
  <si>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</si>
  <si>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</si>
  <si>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</si>
  <si>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</si>
  <si>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</si>
  <si>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</si>
  <si>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</si>
  <si>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</si>
  <si>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</si>
  <si>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</si>
  <si>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</si>
  <si>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</si>
  <si>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</si>
  <si>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</si>
  <si>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</si>
  <si>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</si>
  <si>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</si>
  <si>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</si>
  <si>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</si>
  <si>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</si>
  <si>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</si>
  <si>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</si>
  <si>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</si>
  <si>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2010 г.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</si>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</sst>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168" fontId="3" fillId="0" borderId="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166" fontId="9" fillId="33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3" fontId="12" fillId="0" borderId="0" xfId="57" applyNumberFormat="1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14" fontId="2" fillId="0" borderId="0" xfId="52" applyNumberFormat="1" applyFont="1" applyFill="1" applyBorder="1" applyAlignment="1">
      <alignment vertical="center" wrapText="1"/>
      <protection/>
    </xf>
    <xf numFmtId="3" fontId="2" fillId="0" borderId="0" xfId="52" applyNumberFormat="1" applyFont="1" applyFill="1" applyBorder="1" applyAlignment="1">
      <alignment vertical="center" wrapText="1"/>
      <protection/>
    </xf>
    <xf numFmtId="166" fontId="2" fillId="0" borderId="0" xfId="52" applyNumberFormat="1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7897,98</v>
          </cell>
          <cell r="S96">
            <v>7880.9</v>
          </cell>
        </row>
        <row r="108">
          <cell r="K108" t="str">
            <v>465,72</v>
          </cell>
          <cell r="S108">
            <v>465.05</v>
          </cell>
        </row>
        <row r="143">
          <cell r="K143" t="str">
            <v>2313,22</v>
          </cell>
          <cell r="S143">
            <v>2293.3399999999997</v>
          </cell>
        </row>
        <row r="172">
          <cell r="K172" t="str">
            <v>4721,16</v>
          </cell>
          <cell r="S172">
            <v>4667.78</v>
          </cell>
        </row>
      </sheetData>
      <sheetData sheetId="2">
        <row r="35">
          <cell r="I35" t="str">
            <v>6298,37</v>
          </cell>
          <cell r="L35">
            <v>6270.44</v>
          </cell>
        </row>
        <row r="36">
          <cell r="I36" t="str">
            <v>7622,57</v>
          </cell>
          <cell r="L36">
            <v>7597.11</v>
          </cell>
        </row>
        <row r="170">
          <cell r="I170" t="str">
            <v>3641,69</v>
          </cell>
          <cell r="L170">
            <v>3621.92</v>
          </cell>
        </row>
      </sheetData>
      <sheetData sheetId="3">
        <row r="3">
          <cell r="D3">
            <v>41320</v>
          </cell>
          <cell r="L3" t="str">
            <v>529,5</v>
          </cell>
        </row>
        <row r="4">
          <cell r="D4">
            <v>41313</v>
          </cell>
          <cell r="L4" t="str">
            <v>532,5</v>
          </cell>
        </row>
        <row r="5">
          <cell r="D5">
            <v>41306</v>
          </cell>
          <cell r="L5" t="str">
            <v>533,5</v>
          </cell>
        </row>
      </sheetData>
      <sheetData sheetId="4">
        <row r="8">
          <cell r="C8">
            <v>6.56</v>
          </cell>
          <cell r="D8">
            <v>6.56</v>
          </cell>
          <cell r="E8">
            <v>7.34</v>
          </cell>
          <cell r="F8">
            <v>7.34</v>
          </cell>
        </row>
      </sheetData>
      <sheetData sheetId="5">
        <row r="7">
          <cell r="L7">
            <v>30.5889</v>
          </cell>
          <cell r="Q7">
            <v>30.6202</v>
          </cell>
        </row>
        <row r="9">
          <cell r="L9">
            <v>39.9216</v>
          </cell>
          <cell r="Q9">
            <v>40.042</v>
          </cell>
        </row>
      </sheetData>
      <sheetData sheetId="6">
        <row r="85">
          <cell r="M85" t="str">
            <v>92,99</v>
          </cell>
          <cell r="P85">
            <v>92.63</v>
          </cell>
        </row>
        <row r="101">
          <cell r="M101" t="str">
            <v>692,75</v>
          </cell>
          <cell r="P101">
            <v>694.75</v>
          </cell>
        </row>
        <row r="104">
          <cell r="M104" t="str">
            <v>82,70</v>
          </cell>
          <cell r="P104">
            <v>81.83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2">
          <cell r="B22">
            <v>101.8</v>
          </cell>
        </row>
        <row r="23">
          <cell r="B23">
            <v>101.9</v>
          </cell>
        </row>
        <row r="24">
          <cell r="B24">
            <v>101.4</v>
          </cell>
        </row>
      </sheetData>
      <sheetData sheetId="10">
        <row r="5">
          <cell r="AI5">
            <v>812.7</v>
          </cell>
          <cell r="AJ5">
            <v>856.7</v>
          </cell>
          <cell r="AK5">
            <v>606.8</v>
          </cell>
          <cell r="AL5">
            <v>649.9</v>
          </cell>
        </row>
      </sheetData>
      <sheetData sheetId="12">
        <row r="683">
          <cell r="C683">
            <v>113.1184</v>
          </cell>
        </row>
        <row r="688">
          <cell r="C688">
            <v>112.71</v>
          </cell>
        </row>
      </sheetData>
      <sheetData sheetId="13">
        <row r="683">
          <cell r="C683">
            <v>1608.94</v>
          </cell>
        </row>
        <row r="688">
          <cell r="C688">
            <v>1615.5</v>
          </cell>
        </row>
      </sheetData>
      <sheetData sheetId="14">
        <row r="683">
          <cell r="C683">
            <v>7837.52</v>
          </cell>
        </row>
        <row r="688">
          <cell r="C688">
            <v>7862.83</v>
          </cell>
        </row>
      </sheetData>
      <sheetData sheetId="15">
        <row r="683">
          <cell r="C683">
            <v>16664</v>
          </cell>
        </row>
        <row r="688">
          <cell r="C688">
            <v>16645</v>
          </cell>
        </row>
      </sheetData>
      <sheetData sheetId="16">
        <row r="683">
          <cell r="C683">
            <v>2022.05</v>
          </cell>
        </row>
        <row r="688">
          <cell r="C688">
            <v>2023</v>
          </cell>
        </row>
      </sheetData>
      <sheetData sheetId="17">
        <row r="683">
          <cell r="C683">
            <v>17</v>
          </cell>
        </row>
        <row r="688">
          <cell r="C688">
            <v>18.01</v>
          </cell>
        </row>
      </sheetData>
      <sheetData sheetId="18">
        <row r="683">
          <cell r="C683">
            <v>713.4</v>
          </cell>
        </row>
        <row r="688">
          <cell r="C688">
            <v>711</v>
          </cell>
        </row>
      </sheetData>
      <sheetData sheetId="19">
        <row r="683">
          <cell r="C683">
            <v>19204.928</v>
          </cell>
        </row>
        <row r="688">
          <cell r="C688">
            <v>19015.14</v>
          </cell>
        </row>
      </sheetData>
      <sheetData sheetId="20">
        <row r="683">
          <cell r="C683">
            <v>56948.87</v>
          </cell>
        </row>
        <row r="688">
          <cell r="C688">
            <v>56617.56</v>
          </cell>
        </row>
      </sheetData>
      <sheetData sheetId="21">
        <row r="683">
          <cell r="C683">
            <v>11253.97</v>
          </cell>
        </row>
        <row r="688">
          <cell r="C688">
            <v>11398.81</v>
          </cell>
        </row>
      </sheetData>
      <sheetData sheetId="22">
        <row r="683">
          <cell r="C683">
            <v>1496.94</v>
          </cell>
        </row>
        <row r="688">
          <cell r="C688">
            <v>1487.85</v>
          </cell>
        </row>
      </sheetData>
      <sheetData sheetId="23">
        <row r="683">
          <cell r="C683">
            <v>3129.65</v>
          </cell>
        </row>
        <row r="688">
          <cell r="C688">
            <v>3116.25</v>
          </cell>
        </row>
      </sheetData>
      <sheetData sheetId="24">
        <row r="683">
          <cell r="C683">
            <v>13900.13</v>
          </cell>
        </row>
        <row r="688">
          <cell r="C688">
            <v>13784.17</v>
          </cell>
        </row>
      </sheetData>
      <sheetData sheetId="25">
        <row r="683">
          <cell r="C683">
            <v>1485.9</v>
          </cell>
        </row>
        <row r="688">
          <cell r="C688">
            <v>1484.67</v>
          </cell>
        </row>
      </sheetData>
      <sheetData sheetId="26">
        <row r="683">
          <cell r="C683">
            <v>1530.73</v>
          </cell>
        </row>
        <row r="688">
          <cell r="C688">
            <v>1530.82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65" sqref="J65"/>
    </sheetView>
  </sheetViews>
  <sheetFormatPr defaultColWidth="9.140625" defaultRowHeight="15"/>
  <cols>
    <col min="1" max="1" width="42.57421875" style="56" customWidth="1"/>
    <col min="2" max="2" width="18.57421875" style="56" customWidth="1"/>
    <col min="3" max="3" width="19.421875" style="57" bestFit="1" customWidth="1"/>
    <col min="4" max="6" width="20.140625" style="57" bestFit="1" customWidth="1"/>
    <col min="7" max="7" width="14.421875" style="58" customWidth="1"/>
    <col min="8" max="8" width="12.140625" style="58" customWidth="1"/>
    <col min="9" max="9" width="15.00390625" style="58" customWidth="1"/>
    <col min="10" max="10" width="12.7109375" style="58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9" t="s">
        <v>0</v>
      </c>
      <c r="B1" s="59"/>
      <c r="C1" s="59"/>
      <c r="D1" s="59"/>
      <c r="E1" s="59"/>
      <c r="F1" s="59"/>
      <c r="G1" s="59"/>
      <c r="H1" s="2" t="s">
        <v>1</v>
      </c>
      <c r="I1" s="3">
        <v>41332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10"/>
      <c r="I3" s="9"/>
      <c r="J3" s="11"/>
      <c r="K3" s="12"/>
      <c r="L3" s="8"/>
      <c r="M3" s="8"/>
      <c r="N3" s="8"/>
    </row>
    <row r="4" spans="1:11" ht="18.75">
      <c r="A4" s="6" t="s">
        <v>13</v>
      </c>
      <c r="B4" s="13">
        <v>40909</v>
      </c>
      <c r="C4" s="13">
        <v>41275</v>
      </c>
      <c r="D4" s="13">
        <v>41306</v>
      </c>
      <c r="E4" s="13">
        <f>IF(J4=2,F4-3,F4-1)</f>
        <v>41331</v>
      </c>
      <c r="F4" s="13">
        <f>I1</f>
        <v>41332</v>
      </c>
      <c r="G4" s="14"/>
      <c r="H4" s="10"/>
      <c r="I4" s="14"/>
      <c r="J4" s="11">
        <f>WEEKDAY(F4)</f>
        <v>4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1430.193164933135</v>
      </c>
      <c r="C6" s="18">
        <v>1576.1</v>
      </c>
      <c r="D6" s="18">
        <v>1628.31</v>
      </c>
      <c r="E6" s="18">
        <f>'[1]РТС'!C688</f>
        <v>1530.82</v>
      </c>
      <c r="F6" s="18">
        <f>'[1]РТС'!C683</f>
        <v>1530.73</v>
      </c>
      <c r="G6" s="19">
        <f>IF(ISERROR(F6/E6-1),"н/д",F6/E6-1)</f>
        <v>-5.879201996306094E-05</v>
      </c>
      <c r="H6" s="19">
        <f>IF(ISERROR(F6/D6-1),"н/д",F6/D6-1)</f>
        <v>-0.05992716374646101</v>
      </c>
      <c r="I6" s="19">
        <f>IF(ISERROR(F6/C6-1),"н/д",F6/C6-1)</f>
        <v>-0.028786244527631455</v>
      </c>
      <c r="J6" s="19">
        <f>IF(ISERROR(F6/B6-1),"н/д",F6/B6-1)</f>
        <v>0.07029598346008403</v>
      </c>
      <c r="K6" s="20"/>
    </row>
    <row r="7" spans="1:11" ht="18.75">
      <c r="A7" s="17" t="s">
        <v>16</v>
      </c>
      <c r="B7" s="18">
        <v>1448.357249819015</v>
      </c>
      <c r="C7" s="18">
        <v>1514.82</v>
      </c>
      <c r="D7" s="18">
        <v>1547.22</v>
      </c>
      <c r="E7" s="18">
        <f>'[1]ММВБ'!C688</f>
        <v>1484.67</v>
      </c>
      <c r="F7" s="18">
        <f>'[1]ММВБ'!C683</f>
        <v>1485.9</v>
      </c>
      <c r="G7" s="19">
        <f>IF(ISERROR(F7/E7-1),"н/д",F7/E7-1)</f>
        <v>0.000828466932045524</v>
      </c>
      <c r="H7" s="19">
        <f>IF(ISERROR(F7/D7-1),"н/д",F7/D7-1)</f>
        <v>-0.03963237290107413</v>
      </c>
      <c r="I7" s="19">
        <f>IF(ISERROR(F7/C7-1),"н/д",F7/C7-1)</f>
        <v>-0.01909137719332976</v>
      </c>
      <c r="J7" s="19">
        <f>IF(ISERROR(F7/B7-1),"н/д",F7/B7-1)</f>
        <v>0.02592091846516209</v>
      </c>
      <c r="K7" s="12"/>
    </row>
    <row r="8" spans="1:11" ht="18.75">
      <c r="A8" s="21" t="s">
        <v>17</v>
      </c>
      <c r="B8" s="21"/>
      <c r="C8" s="21"/>
      <c r="D8" s="22"/>
      <c r="E8" s="22"/>
      <c r="F8" s="23"/>
      <c r="G8" s="20"/>
      <c r="H8" s="20"/>
      <c r="I8" s="20"/>
      <c r="J8" s="20"/>
      <c r="K8" s="12"/>
    </row>
    <row r="9" spans="1:11" ht="18.75">
      <c r="A9" s="17" t="s">
        <v>18</v>
      </c>
      <c r="B9" s="24">
        <v>12359.936169151748</v>
      </c>
      <c r="C9" s="24">
        <v>13384.29</v>
      </c>
      <c r="D9" s="18">
        <v>13860.58</v>
      </c>
      <c r="E9" s="18">
        <f>'[1]DJIA (США)'!C688</f>
        <v>13784.17</v>
      </c>
      <c r="F9" s="18">
        <f>'[1]DJIA (США)'!C683</f>
        <v>13900.13</v>
      </c>
      <c r="G9" s="19">
        <f aca="true" t="shared" si="0" ref="G9:G15">IF(ISERROR(F9/E9-1),"н/д",F9/E9-1)</f>
        <v>0.008412548597412695</v>
      </c>
      <c r="H9" s="19">
        <f>IF(ISERROR(F9/D9-1),"н/д",F9/D9-1)</f>
        <v>0.002853415946518778</v>
      </c>
      <c r="I9" s="19">
        <f>IF(ISERROR(F9/C9-1),"н/д",F9/C9-1)</f>
        <v>0.038540707052820755</v>
      </c>
      <c r="J9" s="19">
        <f aca="true" t="shared" si="1" ref="J9:J15">IF(ISERROR(F9/B9-1),"н/д",F9/B9-1)</f>
        <v>0.12461179489683016</v>
      </c>
      <c r="K9" s="12"/>
    </row>
    <row r="10" spans="1:11" ht="18.75">
      <c r="A10" s="17" t="s">
        <v>19</v>
      </c>
      <c r="B10" s="24">
        <v>2674.206698105667</v>
      </c>
      <c r="C10" s="24">
        <v>3098.81</v>
      </c>
      <c r="D10" s="18">
        <v>3142.13</v>
      </c>
      <c r="E10" s="18">
        <f>'[1]NASDAQ Composite (США)'!C688</f>
        <v>3116.25</v>
      </c>
      <c r="F10" s="18">
        <f>'[1]NASDAQ Composite (США)'!C683</f>
        <v>3129.65</v>
      </c>
      <c r="G10" s="19">
        <f t="shared" si="0"/>
        <v>0.0043000401123145515</v>
      </c>
      <c r="H10" s="19">
        <f aca="true" t="shared" si="2" ref="H10:H15">IF(ISERROR(F10/D10-1),"н/д",F10/D10-1)</f>
        <v>-0.003971828027484525</v>
      </c>
      <c r="I10" s="19">
        <f aca="true" t="shared" si="3" ref="I10:I15">IF(ISERROR(F10/C10-1),"н/д",F10/C10-1)</f>
        <v>0.009952207460283136</v>
      </c>
      <c r="J10" s="19">
        <f t="shared" si="1"/>
        <v>0.17030968556654824</v>
      </c>
      <c r="K10" s="12"/>
    </row>
    <row r="11" spans="1:11" ht="18.75">
      <c r="A11" s="17" t="s">
        <v>20</v>
      </c>
      <c r="B11" s="24">
        <v>1277.8121445533097</v>
      </c>
      <c r="C11" s="24">
        <v>1461.89</v>
      </c>
      <c r="D11" s="18">
        <v>1498.11</v>
      </c>
      <c r="E11" s="18">
        <f>'[1]S&amp;P500 (США)'!C688</f>
        <v>1487.85</v>
      </c>
      <c r="F11" s="18">
        <f>'[1]S&amp;P500 (США)'!C683</f>
        <v>1496.94</v>
      </c>
      <c r="G11" s="19">
        <f t="shared" si="0"/>
        <v>0.006109486843431933</v>
      </c>
      <c r="H11" s="19">
        <f>IF(ISERROR(F11/D11-1),"н/д",F11/D11-1)</f>
        <v>-0.0007809840398901313</v>
      </c>
      <c r="I11" s="19">
        <f t="shared" si="3"/>
        <v>0.023975812133607777</v>
      </c>
      <c r="J11" s="19">
        <f t="shared" si="1"/>
        <v>0.1714867528695243</v>
      </c>
      <c r="K11" s="12"/>
    </row>
    <row r="12" spans="1:11" ht="18.75">
      <c r="A12" s="17" t="s">
        <v>21</v>
      </c>
      <c r="B12" s="24">
        <v>3137.36</v>
      </c>
      <c r="C12" s="24">
        <v>3705.5899999999997</v>
      </c>
      <c r="D12" s="18">
        <v>3774.37</v>
      </c>
      <c r="E12" s="18">
        <f>'[1]евр-индексы'!L170</f>
        <v>3621.92</v>
      </c>
      <c r="F12" s="18">
        <f>'[1]евр-индексы'!I170*1</f>
        <v>3641.69</v>
      </c>
      <c r="G12" s="19">
        <f t="shared" si="0"/>
        <v>0.0054584308874849885</v>
      </c>
      <c r="H12" s="19">
        <f t="shared" si="2"/>
        <v>-0.03515288644197567</v>
      </c>
      <c r="I12" s="19">
        <f t="shared" si="3"/>
        <v>-0.017244217520016925</v>
      </c>
      <c r="J12" s="19">
        <f t="shared" si="1"/>
        <v>0.1607498023816203</v>
      </c>
      <c r="K12" s="12"/>
    </row>
    <row r="13" spans="1:11" ht="18.75">
      <c r="A13" s="17" t="s">
        <v>22</v>
      </c>
      <c r="B13" s="24">
        <v>6057.919999999999</v>
      </c>
      <c r="C13" s="24">
        <v>7695.83</v>
      </c>
      <c r="D13" s="18">
        <v>7833.39</v>
      </c>
      <c r="E13" s="18">
        <f>'[1]евр-индексы'!L36</f>
        <v>7597.11</v>
      </c>
      <c r="F13" s="18">
        <f>'[1]евр-индексы'!I36*1</f>
        <v>7622.57</v>
      </c>
      <c r="G13" s="19">
        <f t="shared" si="0"/>
        <v>0.00335127436617344</v>
      </c>
      <c r="H13" s="19">
        <f t="shared" si="2"/>
        <v>-0.026912996799597688</v>
      </c>
      <c r="I13" s="19">
        <f t="shared" si="3"/>
        <v>-0.009519441047944222</v>
      </c>
      <c r="J13" s="19">
        <f t="shared" si="1"/>
        <v>0.2582817204585073</v>
      </c>
      <c r="K13" s="12"/>
    </row>
    <row r="14" spans="1:11" ht="18.75">
      <c r="A14" s="17" t="s">
        <v>23</v>
      </c>
      <c r="B14" s="24">
        <v>5649.68</v>
      </c>
      <c r="C14" s="24">
        <v>6053.23</v>
      </c>
      <c r="D14" s="18">
        <v>6347.24</v>
      </c>
      <c r="E14" s="18">
        <f>'[1]евр-индексы'!L35</f>
        <v>6270.44</v>
      </c>
      <c r="F14" s="18">
        <f>'[1]евр-индексы'!I35*1</f>
        <v>6298.37</v>
      </c>
      <c r="G14" s="19">
        <f t="shared" si="0"/>
        <v>0.004454232876799802</v>
      </c>
      <c r="H14" s="19">
        <f t="shared" si="2"/>
        <v>-0.007699409507124333</v>
      </c>
      <c r="I14" s="19">
        <f t="shared" si="3"/>
        <v>0.04049738734526853</v>
      </c>
      <c r="J14" s="19">
        <f t="shared" si="1"/>
        <v>0.11481889239744536</v>
      </c>
      <c r="K14" s="12"/>
    </row>
    <row r="15" spans="1:11" ht="18.75">
      <c r="A15" s="17" t="s">
        <v>24</v>
      </c>
      <c r="B15" s="24">
        <v>8390.376569037657</v>
      </c>
      <c r="C15" s="24">
        <v>10508.06</v>
      </c>
      <c r="D15" s="18">
        <v>11191.34</v>
      </c>
      <c r="E15" s="18">
        <f>'[1]Япония'!C688</f>
        <v>11398.81</v>
      </c>
      <c r="F15" s="18">
        <f>'[1]Япония'!C683</f>
        <v>11253.97</v>
      </c>
      <c r="G15" s="19">
        <f t="shared" si="0"/>
        <v>-0.012706589547505365</v>
      </c>
      <c r="H15" s="19">
        <f t="shared" si="2"/>
        <v>0.005596291418185739</v>
      </c>
      <c r="I15" s="19">
        <f t="shared" si="3"/>
        <v>0.07098455851984098</v>
      </c>
      <c r="J15" s="19">
        <f t="shared" si="1"/>
        <v>0.3412949832942702</v>
      </c>
      <c r="K15" s="12"/>
    </row>
    <row r="16" spans="1:11" ht="18.75">
      <c r="A16" s="21" t="s">
        <v>25</v>
      </c>
      <c r="B16" s="21"/>
      <c r="C16" s="21"/>
      <c r="D16" s="22"/>
      <c r="E16" s="22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4">
        <v>7093.04</v>
      </c>
      <c r="C17" s="24">
        <v>7721.660000000001</v>
      </c>
      <c r="D17" s="18">
        <v>7855.97</v>
      </c>
      <c r="E17" s="18">
        <f>'[1]азия-индексы'!S96*1</f>
        <v>7880.9</v>
      </c>
      <c r="F17" s="18">
        <f>'[1]азия-индексы'!K96*1</f>
        <v>7897.98</v>
      </c>
      <c r="G17" s="19">
        <f aca="true" t="shared" si="4" ref="G17:G22">IF(ISERROR(F17/E17-1),"н/д",F17/E17-1)</f>
        <v>0.0021672651600705972</v>
      </c>
      <c r="H17" s="19">
        <f aca="true" t="shared" si="5" ref="H17:H22">IF(ISERROR(F17/D17-1),"н/д",F17/D17-1)</f>
        <v>0.005347525512444662</v>
      </c>
      <c r="I17" s="19">
        <f aca="true" t="shared" si="6" ref="I17:I22">IF(ISERROR(F17/C17-1),"н/д",F17/C17-1)</f>
        <v>0.022834468236104577</v>
      </c>
      <c r="J17" s="19">
        <f aca="true" t="shared" si="7" ref="J17:J22">IF(ISERROR(F17/B17-1),"н/д",F17/B17-1)</f>
        <v>0.11348307636781962</v>
      </c>
      <c r="K17" s="12"/>
    </row>
    <row r="18" spans="1:11" ht="18.75">
      <c r="A18" s="17" t="s">
        <v>27</v>
      </c>
      <c r="B18" s="24">
        <v>339.32</v>
      </c>
      <c r="C18" s="24">
        <v>447.15999999999997</v>
      </c>
      <c r="D18" s="18">
        <v>483.42</v>
      </c>
      <c r="E18" s="18">
        <f>'[1]азия-индексы'!S108</f>
        <v>465.05</v>
      </c>
      <c r="F18" s="18">
        <f>'[1]азия-индексы'!K108*1</f>
        <v>465.72</v>
      </c>
      <c r="G18" s="19">
        <f t="shared" si="4"/>
        <v>0.0014407053005054404</v>
      </c>
      <c r="H18" s="19">
        <f t="shared" si="5"/>
        <v>-0.0366141243639071</v>
      </c>
      <c r="I18" s="19">
        <f>IF(ISERROR(F18/C18-1),"н/д",F18/C18-1)</f>
        <v>0.0415063959209232</v>
      </c>
      <c r="J18" s="19">
        <f t="shared" si="7"/>
        <v>0.3725097253330192</v>
      </c>
      <c r="K18" s="12"/>
    </row>
    <row r="19" spans="1:11" ht="18.75">
      <c r="A19" s="17" t="s">
        <v>28</v>
      </c>
      <c r="B19" s="24">
        <v>15814.72</v>
      </c>
      <c r="C19" s="24">
        <v>19742.52</v>
      </c>
      <c r="D19" s="18">
        <v>19781.19</v>
      </c>
      <c r="E19" s="18">
        <f>'[1]Индия'!C688</f>
        <v>19015.14</v>
      </c>
      <c r="F19" s="18">
        <f>'[1]Индия'!C683</f>
        <v>19204.928</v>
      </c>
      <c r="G19" s="19">
        <f t="shared" si="4"/>
        <v>0.009980888912729524</v>
      </c>
      <c r="H19" s="19">
        <f t="shared" si="5"/>
        <v>-0.02913181663994935</v>
      </c>
      <c r="I19" s="19">
        <f t="shared" si="6"/>
        <v>-0.027230161093923178</v>
      </c>
      <c r="J19" s="19">
        <f t="shared" si="7"/>
        <v>0.21437040934015905</v>
      </c>
      <c r="K19" s="12"/>
    </row>
    <row r="20" spans="1:11" ht="18.75">
      <c r="A20" s="17" t="s">
        <v>29</v>
      </c>
      <c r="B20" s="24">
        <v>3889.07</v>
      </c>
      <c r="C20" s="24">
        <v>4398.09</v>
      </c>
      <c r="D20" s="18">
        <v>4472.7</v>
      </c>
      <c r="E20" s="18">
        <f>'[1]азия-индексы'!S172</f>
        <v>4667.78</v>
      </c>
      <c r="F20" s="18">
        <f>'[1]азия-индексы'!K172*1</f>
        <v>4721.16</v>
      </c>
      <c r="G20" s="19">
        <f t="shared" si="4"/>
        <v>0.011435843163131176</v>
      </c>
      <c r="H20" s="19">
        <f t="shared" si="5"/>
        <v>0.05555033872157766</v>
      </c>
      <c r="I20" s="19">
        <f t="shared" si="6"/>
        <v>0.07345688696684238</v>
      </c>
      <c r="J20" s="19">
        <f>IF(ISERROR(F20/B20-1),"н/д",F20/B20-1)</f>
        <v>0.21395603576176292</v>
      </c>
      <c r="K20" s="12"/>
    </row>
    <row r="21" spans="1:11" ht="18.75">
      <c r="A21" s="17" t="s">
        <v>30</v>
      </c>
      <c r="B21" s="18">
        <v>2200.13</v>
      </c>
      <c r="C21" s="18">
        <v>2276.07</v>
      </c>
      <c r="D21" s="18">
        <v>2419.02</v>
      </c>
      <c r="E21" s="18">
        <f>'[1]азия-индексы'!S143</f>
        <v>2293.3399999999997</v>
      </c>
      <c r="F21" s="18">
        <f>'[1]азия-индексы'!K143*1</f>
        <v>2313.22</v>
      </c>
      <c r="G21" s="19">
        <f t="shared" si="4"/>
        <v>0.008668579451803993</v>
      </c>
      <c r="H21" s="19">
        <f t="shared" si="5"/>
        <v>-0.043736719828690984</v>
      </c>
      <c r="I21" s="19">
        <f t="shared" si="6"/>
        <v>0.016321993611795538</v>
      </c>
      <c r="J21" s="19">
        <f t="shared" si="7"/>
        <v>0.051401508092703496</v>
      </c>
      <c r="K21" s="12"/>
    </row>
    <row r="22" spans="1:11" ht="18.75">
      <c r="A22" s="17" t="s">
        <v>31</v>
      </c>
      <c r="B22" s="24">
        <v>58600.37</v>
      </c>
      <c r="C22" s="24">
        <v>61932.54</v>
      </c>
      <c r="D22" s="18">
        <v>59761.49</v>
      </c>
      <c r="E22" s="18">
        <f>'[1]Бразилия'!C688</f>
        <v>56617.56</v>
      </c>
      <c r="F22" s="18">
        <f>'[1]Бразилия'!C683</f>
        <v>56948.87</v>
      </c>
      <c r="G22" s="19">
        <f t="shared" si="4"/>
        <v>0.005851718088875746</v>
      </c>
      <c r="H22" s="19">
        <f t="shared" si="5"/>
        <v>-0.04706408759219349</v>
      </c>
      <c r="I22" s="19">
        <f t="shared" si="6"/>
        <v>-0.08046933001617562</v>
      </c>
      <c r="J22" s="19">
        <f t="shared" si="7"/>
        <v>-0.028182415913073577</v>
      </c>
      <c r="K22" s="12"/>
    </row>
    <row r="23" spans="1:14" ht="36.75" customHeight="1">
      <c r="A23" s="60" t="s">
        <v>32</v>
      </c>
      <c r="B23" s="60"/>
      <c r="C23" s="21"/>
      <c r="D23" s="21"/>
      <c r="E23" s="21"/>
      <c r="F23" s="21"/>
      <c r="G23" s="9"/>
      <c r="H23" s="9"/>
      <c r="I23" s="9"/>
      <c r="J23" s="9"/>
      <c r="K23" s="12"/>
      <c r="L23" s="8"/>
      <c r="M23" s="8"/>
      <c r="N23" s="8"/>
    </row>
    <row r="24" spans="1:11" ht="18.75">
      <c r="A24" s="17" t="s">
        <v>33</v>
      </c>
      <c r="B24" s="26">
        <v>112.45</v>
      </c>
      <c r="C24" s="26">
        <v>111.02</v>
      </c>
      <c r="D24" s="18">
        <v>115.8</v>
      </c>
      <c r="E24" s="18">
        <f>'[1]нефть Brent'!C688</f>
        <v>112.71</v>
      </c>
      <c r="F24" s="27">
        <f>'[1]нефть Brent'!C683</f>
        <v>113.1184</v>
      </c>
      <c r="G24" s="19">
        <f>IF(ISERROR(F24/E24-1),"н/д",F24/E24-1)</f>
        <v>0.003623458433146931</v>
      </c>
      <c r="H24" s="19">
        <f aca="true" t="shared" si="8" ref="H24:H33">IF(ISERROR(F24/D24-1),"н/д",F24/D24-1)</f>
        <v>-0.023157167530224565</v>
      </c>
      <c r="I24" s="19">
        <f aca="true" t="shared" si="9" ref="I24:I33">IF(ISERROR(F24/C24-1),"н/д",F24/C24-1)</f>
        <v>0.018901098901098923</v>
      </c>
      <c r="J24" s="19">
        <f>IF(ISERROR(F24/B24-1),"н/д",F24/B24-1)</f>
        <v>0.005943975100044296</v>
      </c>
      <c r="K24" s="12"/>
    </row>
    <row r="25" spans="1:11" ht="18.75">
      <c r="A25" s="17" t="s">
        <v>34</v>
      </c>
      <c r="B25" s="26">
        <v>101.30999999999999</v>
      </c>
      <c r="C25" s="26">
        <v>93.16</v>
      </c>
      <c r="D25" s="18">
        <v>97.77</v>
      </c>
      <c r="E25" s="18">
        <f>'[1]сырье'!P85</f>
        <v>92.63</v>
      </c>
      <c r="F25" s="27">
        <f>'[1]сырье'!M85*1</f>
        <v>92.99</v>
      </c>
      <c r="G25" s="19">
        <f aca="true" t="shared" si="10" ref="G25:G33">IF(ISERROR(F25/E25-1),"н/д",F25/E25-1)</f>
        <v>0.003886429882327569</v>
      </c>
      <c r="H25" s="19">
        <f t="shared" si="8"/>
        <v>-0.048890252633732256</v>
      </c>
      <c r="I25" s="19">
        <f t="shared" si="9"/>
        <v>-0.0018248175182481452</v>
      </c>
      <c r="J25" s="19">
        <f aca="true" t="shared" si="11" ref="J25:J31">IF(ISERROR(F25/B25-1),"н/д",F25/B25-1)</f>
        <v>-0.08212417332938504</v>
      </c>
      <c r="K25" s="12"/>
    </row>
    <row r="26" spans="1:116" s="28" customFormat="1" ht="18.75">
      <c r="A26" s="17" t="s">
        <v>35</v>
      </c>
      <c r="B26" s="26">
        <v>1608.1023327005457</v>
      </c>
      <c r="C26" s="26">
        <v>1662.2</v>
      </c>
      <c r="D26" s="18">
        <v>1670.6</v>
      </c>
      <c r="E26" s="18">
        <f>'[1]Золото'!C688</f>
        <v>1615.5</v>
      </c>
      <c r="F26" s="18">
        <f>'[1]Золото'!C683</f>
        <v>1608.94</v>
      </c>
      <c r="G26" s="19">
        <f t="shared" si="10"/>
        <v>-0.004060662333642773</v>
      </c>
      <c r="H26" s="19">
        <f t="shared" si="8"/>
        <v>-0.036908895007781495</v>
      </c>
      <c r="I26" s="19">
        <f t="shared" si="9"/>
        <v>-0.032041872217542955</v>
      </c>
      <c r="J26" s="19">
        <f t="shared" si="11"/>
        <v>0.0005209042250735596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6">
        <v>7530.990876235418</v>
      </c>
      <c r="C27" s="26">
        <v>8095.42</v>
      </c>
      <c r="D27" s="18">
        <v>8343.44</v>
      </c>
      <c r="E27" s="18">
        <f>'[1]Медь'!C688</f>
        <v>7862.83</v>
      </c>
      <c r="F27" s="18">
        <f>'[1]Медь'!C683</f>
        <v>7837.52</v>
      </c>
      <c r="G27" s="19">
        <f t="shared" si="10"/>
        <v>-0.00321894279794932</v>
      </c>
      <c r="H27" s="19">
        <f t="shared" si="8"/>
        <v>-0.06063685961665688</v>
      </c>
      <c r="I27" s="19">
        <f t="shared" si="9"/>
        <v>-0.03185751943691617</v>
      </c>
      <c r="J27" s="19">
        <f t="shared" si="11"/>
        <v>0.04070236291639362</v>
      </c>
      <c r="K27" s="12"/>
    </row>
    <row r="28" spans="1:11" ht="18.75">
      <c r="A28" s="17" t="s">
        <v>37</v>
      </c>
      <c r="B28" s="26">
        <v>19100.067964658378</v>
      </c>
      <c r="C28" s="26">
        <v>17325</v>
      </c>
      <c r="D28" s="18">
        <v>18625</v>
      </c>
      <c r="E28" s="18">
        <f>'[1]Никель'!C688</f>
        <v>16645</v>
      </c>
      <c r="F28" s="18">
        <f>'[1]Никель'!C683</f>
        <v>16664</v>
      </c>
      <c r="G28" s="19">
        <f t="shared" si="10"/>
        <v>0.0011414839291077339</v>
      </c>
      <c r="H28" s="19">
        <f t="shared" si="8"/>
        <v>-0.10528859060402684</v>
      </c>
      <c r="I28" s="19">
        <f t="shared" si="9"/>
        <v>-0.03815295815295816</v>
      </c>
      <c r="J28" s="19">
        <f t="shared" si="11"/>
        <v>-0.12754237153322867</v>
      </c>
      <c r="K28" s="12"/>
    </row>
    <row r="29" spans="1:11" ht="18.75">
      <c r="A29" s="17" t="s">
        <v>38</v>
      </c>
      <c r="B29" s="26">
        <v>2108.0028610029403</v>
      </c>
      <c r="C29" s="26">
        <v>2067</v>
      </c>
      <c r="D29" s="18">
        <v>2125</v>
      </c>
      <c r="E29" s="18">
        <f>'[1]Алюминий'!C688</f>
        <v>2023</v>
      </c>
      <c r="F29" s="18">
        <f>'[1]Алюминий'!C683</f>
        <v>2022.05</v>
      </c>
      <c r="G29" s="19">
        <f t="shared" si="10"/>
        <v>-0.0004695996045477324</v>
      </c>
      <c r="H29" s="19">
        <f t="shared" si="8"/>
        <v>-0.0484470588235294</v>
      </c>
      <c r="I29" s="19">
        <f t="shared" si="9"/>
        <v>-0.021746492501209524</v>
      </c>
      <c r="J29" s="19">
        <f t="shared" si="11"/>
        <v>-0.04077454665409985</v>
      </c>
      <c r="K29" s="12"/>
    </row>
    <row r="30" spans="1:11" ht="18.75">
      <c r="A30" s="17" t="s">
        <v>39</v>
      </c>
      <c r="B30" s="26">
        <v>96.44</v>
      </c>
      <c r="C30" s="26">
        <v>75.12</v>
      </c>
      <c r="D30" s="18">
        <v>82.97999999999999</v>
      </c>
      <c r="E30" s="18">
        <f>'[1]сырье'!P104</f>
        <v>81.83</v>
      </c>
      <c r="F30" s="18" t="str">
        <f>'[1]сырье'!M104</f>
        <v>82,70</v>
      </c>
      <c r="G30" s="19">
        <f t="shared" si="10"/>
        <v>0.010631797629231388</v>
      </c>
      <c r="H30" s="19">
        <f t="shared" si="8"/>
        <v>-0.0033743070619425275</v>
      </c>
      <c r="I30" s="19">
        <f t="shared" si="9"/>
        <v>0.10090521831735888</v>
      </c>
      <c r="J30" s="19">
        <f t="shared" si="11"/>
        <v>-0.14247200331812526</v>
      </c>
      <c r="K30" s="12"/>
    </row>
    <row r="31" spans="1:11" ht="18.75">
      <c r="A31" s="17" t="s">
        <v>40</v>
      </c>
      <c r="B31" s="26">
        <v>23.29</v>
      </c>
      <c r="C31" s="26">
        <v>18.86</v>
      </c>
      <c r="D31" s="18">
        <v>18.78</v>
      </c>
      <c r="E31" s="18">
        <f>'[1]Сахар'!C688</f>
        <v>18.01</v>
      </c>
      <c r="F31" s="18">
        <f>'[1]Сахар'!C683</f>
        <v>17</v>
      </c>
      <c r="G31" s="19">
        <f t="shared" si="10"/>
        <v>-0.056079955580233265</v>
      </c>
      <c r="H31" s="19">
        <f t="shared" si="8"/>
        <v>-0.09478168264110765</v>
      </c>
      <c r="I31" s="19">
        <f t="shared" si="9"/>
        <v>-0.09862142099681859</v>
      </c>
      <c r="J31" s="19">
        <f t="shared" si="11"/>
        <v>-0.27007299270072993</v>
      </c>
      <c r="K31" s="12"/>
    </row>
    <row r="32" spans="1:11" ht="18.75">
      <c r="A32" s="17" t="s">
        <v>41</v>
      </c>
      <c r="B32" s="26">
        <v>652</v>
      </c>
      <c r="C32" s="26">
        <v>688.75</v>
      </c>
      <c r="D32" s="18">
        <v>736</v>
      </c>
      <c r="E32" s="18">
        <f>'[1]сырье'!P101</f>
        <v>694.75</v>
      </c>
      <c r="F32" s="18">
        <f>'[1]сырье'!M101*1</f>
        <v>692.75</v>
      </c>
      <c r="G32" s="19">
        <f t="shared" si="10"/>
        <v>-0.0028787333573228047</v>
      </c>
      <c r="H32" s="19">
        <f t="shared" si="8"/>
        <v>-0.05876358695652173</v>
      </c>
      <c r="I32" s="19">
        <f t="shared" si="9"/>
        <v>0.005807622504537147</v>
      </c>
      <c r="J32" s="19">
        <f>IF(ISERROR(F32/B32-1),"н/д",F32/B32-1)</f>
        <v>0.0625</v>
      </c>
      <c r="K32" s="12"/>
    </row>
    <row r="33" spans="1:11" ht="18.75">
      <c r="A33" s="17" t="s">
        <v>42</v>
      </c>
      <c r="B33" s="26">
        <v>698</v>
      </c>
      <c r="C33" s="26">
        <v>750.4</v>
      </c>
      <c r="D33" s="18">
        <v>765</v>
      </c>
      <c r="E33" s="18">
        <f>'[1]Пшеница'!C688</f>
        <v>711</v>
      </c>
      <c r="F33" s="18">
        <f>'[1]Пшеница'!C683</f>
        <v>713.4</v>
      </c>
      <c r="G33" s="19">
        <f t="shared" si="10"/>
        <v>0.0033755274261602075</v>
      </c>
      <c r="H33" s="19">
        <f t="shared" si="8"/>
        <v>-0.06745098039215691</v>
      </c>
      <c r="I33" s="19">
        <f t="shared" si="9"/>
        <v>-0.04930703624733479</v>
      </c>
      <c r="J33" s="19">
        <f>IF(ISERROR(F33/B33-1),"н/д",F33/B33-1)</f>
        <v>0.0220630372492836</v>
      </c>
      <c r="K33" s="12"/>
    </row>
    <row r="34" spans="1:14" ht="36" customHeight="1">
      <c r="A34" s="60" t="s">
        <v>43</v>
      </c>
      <c r="B34" s="60"/>
      <c r="C34" s="60"/>
      <c r="D34" s="29"/>
      <c r="E34" s="1"/>
      <c r="F34" s="1"/>
      <c r="G34" s="9"/>
      <c r="H34" s="9"/>
      <c r="I34" s="9"/>
      <c r="J34" s="9"/>
      <c r="K34" s="12"/>
      <c r="L34" s="8"/>
      <c r="M34" s="8"/>
      <c r="N34" s="8"/>
    </row>
    <row r="35" spans="1:11" ht="18.75">
      <c r="A35" s="30" t="s">
        <v>13</v>
      </c>
      <c r="B35" s="31">
        <f>B4</f>
        <v>40909</v>
      </c>
      <c r="C35" s="31">
        <f>C4</f>
        <v>41275</v>
      </c>
      <c r="D35" s="31">
        <f>D4</f>
        <v>41306</v>
      </c>
      <c r="E35" s="13">
        <f>IF(J35=2,F35-3,F35-1)</f>
        <v>41331</v>
      </c>
      <c r="F35" s="31">
        <f>I1</f>
        <v>41332</v>
      </c>
      <c r="G35" s="32"/>
      <c r="H35" s="33"/>
      <c r="I35" s="32"/>
      <c r="J35" s="34">
        <f>WEEKDAY(F35)</f>
        <v>4</v>
      </c>
      <c r="K35" s="12"/>
    </row>
    <row r="36" spans="1:11" ht="18.75">
      <c r="A36" s="17" t="s">
        <v>44</v>
      </c>
      <c r="B36" s="26">
        <v>8</v>
      </c>
      <c r="C36" s="26">
        <v>8.25</v>
      </c>
      <c r="D36" s="26">
        <v>8.25</v>
      </c>
      <c r="E36" s="26">
        <v>8.25</v>
      </c>
      <c r="F36" s="26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0.03125</v>
      </c>
      <c r="K36" s="12"/>
    </row>
    <row r="37" spans="1:11" ht="37.5">
      <c r="A37" s="17" t="s">
        <v>45</v>
      </c>
      <c r="B37" s="18">
        <v>981.4</v>
      </c>
      <c r="C37" s="18">
        <v>1366.5</v>
      </c>
      <c r="D37" s="18">
        <v>813.3</v>
      </c>
      <c r="E37" s="18">
        <f>'[1]ост. ср-тв на кс'!AJ5</f>
        <v>856.7</v>
      </c>
      <c r="F37" s="18">
        <f>'[1]ост. ср-тв на кс'!AI5</f>
        <v>812.7</v>
      </c>
      <c r="G37" s="19">
        <f t="shared" si="12"/>
        <v>-0.051359869265787284</v>
      </c>
      <c r="H37" s="19">
        <f aca="true" t="shared" si="13" ref="H37:H42">IF(ISERROR(F37/D37-1),"н/д",F37/D37-1)</f>
        <v>-0.0007377351530799547</v>
      </c>
      <c r="I37" s="19">
        <f aca="true" t="shared" si="14" ref="I37:I42">IF(ISERROR(F37/C37-1),"н/д",F37/C37-1)</f>
        <v>-0.4052689352360044</v>
      </c>
      <c r="J37" s="19">
        <f aca="true" t="shared" si="15" ref="J37:J42">IF(ISERROR(F37/B37-1),"н/д",F37/B37-1)</f>
        <v>-0.17189728958630524</v>
      </c>
      <c r="K37" s="12"/>
    </row>
    <row r="38" spans="1:11" ht="37.5">
      <c r="A38" s="17" t="s">
        <v>46</v>
      </c>
      <c r="B38" s="18">
        <v>735.5</v>
      </c>
      <c r="C38" s="18">
        <v>981.8</v>
      </c>
      <c r="D38" s="18">
        <v>612</v>
      </c>
      <c r="E38" s="18">
        <f>'[1]ост. ср-тв на кс'!AL5</f>
        <v>649.9</v>
      </c>
      <c r="F38" s="18">
        <f>'[1]ост. ср-тв на кс'!AK5</f>
        <v>606.8</v>
      </c>
      <c r="G38" s="19">
        <f t="shared" si="12"/>
        <v>-0.06631789506077856</v>
      </c>
      <c r="H38" s="19">
        <f t="shared" si="13"/>
        <v>-0.008496732026143872</v>
      </c>
      <c r="I38" s="19">
        <f t="shared" si="14"/>
        <v>-0.3819515176206967</v>
      </c>
      <c r="J38" s="19">
        <f t="shared" si="15"/>
        <v>-0.17498300475866768</v>
      </c>
      <c r="K38" s="12"/>
    </row>
    <row r="39" spans="1:11" ht="18.75">
      <c r="A39" s="17" t="s">
        <v>47</v>
      </c>
      <c r="B39" s="18">
        <v>6.35</v>
      </c>
      <c r="C39" s="26">
        <v>6.7</v>
      </c>
      <c r="D39" s="26">
        <v>6.59</v>
      </c>
      <c r="E39" s="26">
        <f>'[1]mibid-mibor'!C8</f>
        <v>6.56</v>
      </c>
      <c r="F39" s="26">
        <f>'[1]mibid-mibor'!D8</f>
        <v>6.56</v>
      </c>
      <c r="G39" s="19">
        <f t="shared" si="12"/>
        <v>0</v>
      </c>
      <c r="H39" s="19">
        <f t="shared" si="13"/>
        <v>-0.004552352048558417</v>
      </c>
      <c r="I39" s="19">
        <f t="shared" si="14"/>
        <v>-0.020895522388059806</v>
      </c>
      <c r="J39" s="19">
        <f t="shared" si="15"/>
        <v>0.03307086614173227</v>
      </c>
      <c r="K39" s="12"/>
    </row>
    <row r="40" spans="1:11" ht="18.75">
      <c r="A40" s="17" t="s">
        <v>48</v>
      </c>
      <c r="B40" s="26">
        <v>7.39</v>
      </c>
      <c r="C40" s="26">
        <v>7.53</v>
      </c>
      <c r="D40" s="26">
        <v>7.33</v>
      </c>
      <c r="E40" s="26">
        <f>'[1]mibid-mibor'!E8</f>
        <v>7.34</v>
      </c>
      <c r="F40" s="26">
        <f>'[1]mibid-mibor'!F8</f>
        <v>7.34</v>
      </c>
      <c r="G40" s="19">
        <f t="shared" si="12"/>
        <v>0</v>
      </c>
      <c r="H40" s="19">
        <f t="shared" si="13"/>
        <v>0.0013642564802183177</v>
      </c>
      <c r="I40" s="19">
        <f t="shared" si="14"/>
        <v>-0.025232403718459584</v>
      </c>
      <c r="J40" s="19">
        <f t="shared" si="15"/>
        <v>-0.006765899864682012</v>
      </c>
      <c r="K40" s="12"/>
    </row>
    <row r="41" spans="1:11" ht="18.75">
      <c r="A41" s="17" t="s">
        <v>49</v>
      </c>
      <c r="B41" s="26">
        <v>32.19614933936725</v>
      </c>
      <c r="C41" s="26">
        <v>30.3727</v>
      </c>
      <c r="D41" s="26">
        <v>30.0161</v>
      </c>
      <c r="E41" s="26">
        <f>'[1]МакроDelay'!L7</f>
        <v>30.5889</v>
      </c>
      <c r="F41" s="26">
        <f>'[1]МакроDelay'!Q7</f>
        <v>30.6202</v>
      </c>
      <c r="G41" s="19">
        <f>IF(ISERROR(F41/E41-1),"н/д",F41/E41-1)</f>
        <v>0.0010232469948250333</v>
      </c>
      <c r="H41" s="19">
        <f>IF(ISERROR(F41/D41-1),"н/д",F41/D41-1)</f>
        <v>0.020125865785361796</v>
      </c>
      <c r="I41" s="19">
        <f t="shared" si="14"/>
        <v>0.008148765173988659</v>
      </c>
      <c r="J41" s="19">
        <f t="shared" si="15"/>
        <v>-0.048948379595204816</v>
      </c>
      <c r="K41" s="12"/>
    </row>
    <row r="42" spans="1:11" ht="18.75">
      <c r="A42" s="17" t="s">
        <v>50</v>
      </c>
      <c r="B42" s="26">
        <v>41.67128441586324</v>
      </c>
      <c r="C42" s="26">
        <v>40.2286</v>
      </c>
      <c r="D42" s="26">
        <v>40.7138</v>
      </c>
      <c r="E42" s="26">
        <f>'[1]МакроDelay'!L9</f>
        <v>39.9216</v>
      </c>
      <c r="F42" s="26">
        <f>'[1]МакроDelay'!Q9</f>
        <v>40.042</v>
      </c>
      <c r="G42" s="19">
        <f t="shared" si="12"/>
        <v>0.0030159111859244803</v>
      </c>
      <c r="H42" s="19">
        <f t="shared" si="13"/>
        <v>-0.016500547725832426</v>
      </c>
      <c r="I42" s="19">
        <f t="shared" si="14"/>
        <v>-0.004638491023798985</v>
      </c>
      <c r="J42" s="19">
        <f t="shared" si="15"/>
        <v>-0.03909849285190281</v>
      </c>
      <c r="K42" s="12"/>
    </row>
    <row r="43" spans="1:11" ht="18.75">
      <c r="A43" s="35" t="s">
        <v>51</v>
      </c>
      <c r="B43" s="36">
        <v>40544</v>
      </c>
      <c r="C43" s="36">
        <v>40909</v>
      </c>
      <c r="D43" s="36">
        <f>'[1]ЗВР-cbr'!D5</f>
        <v>41306</v>
      </c>
      <c r="E43" s="36">
        <f>'[1]ЗВР-cbr'!D4</f>
        <v>41313</v>
      </c>
      <c r="F43" s="36">
        <f>'[1]ЗВР-cbr'!D3</f>
        <v>41320</v>
      </c>
      <c r="G43" s="37"/>
      <c r="H43" s="37"/>
      <c r="I43" s="37"/>
      <c r="J43" s="37"/>
      <c r="K43" s="12"/>
    </row>
    <row r="44" spans="1:11" ht="37.5">
      <c r="A44" s="17" t="s">
        <v>52</v>
      </c>
      <c r="B44" s="18">
        <v>437.7</v>
      </c>
      <c r="C44" s="18">
        <v>498</v>
      </c>
      <c r="D44" s="18" t="str">
        <f>'[1]ЗВР-cbr'!L5</f>
        <v>533,5</v>
      </c>
      <c r="E44" s="18" t="str">
        <f>'[1]ЗВР-cbr'!L4</f>
        <v>532,5</v>
      </c>
      <c r="F44" s="18" t="str">
        <f>'[1]ЗВР-cbr'!L3</f>
        <v>529,5</v>
      </c>
      <c r="G44" s="19">
        <f>IF(ISERROR(F44/E44-1),"н/д",F44/E44-1)</f>
        <v>-0.005633802816901401</v>
      </c>
      <c r="H44" s="19"/>
      <c r="I44" s="19">
        <f>IF(ISERROR(F44/C44-1),"н/д",F44/C44-1)</f>
        <v>0.06325301204819267</v>
      </c>
      <c r="J44" s="19">
        <f>IF(ISERROR(F44/B44-1),"н/д",F44/B44-1)</f>
        <v>0.20973269362577107</v>
      </c>
      <c r="K44" s="12"/>
    </row>
    <row r="45" spans="1:11" ht="18.75">
      <c r="A45" s="38"/>
      <c r="B45" s="36">
        <v>40909</v>
      </c>
      <c r="C45" s="36">
        <v>41275</v>
      </c>
      <c r="D45" s="36">
        <v>41275</v>
      </c>
      <c r="E45" s="36">
        <v>41295</v>
      </c>
      <c r="F45" s="36">
        <v>41302</v>
      </c>
      <c r="G45" s="39"/>
      <c r="H45" s="37"/>
      <c r="I45" s="37"/>
      <c r="J45" s="37"/>
      <c r="K45" s="12"/>
    </row>
    <row r="46" spans="1:11" ht="56.25">
      <c r="A46" s="17" t="s">
        <v>53</v>
      </c>
      <c r="B46" s="18">
        <v>6.1</v>
      </c>
      <c r="C46" s="18">
        <v>6.6</v>
      </c>
      <c r="D46" s="40">
        <v>0</v>
      </c>
      <c r="E46" s="40">
        <v>0.6</v>
      </c>
      <c r="F46" s="40">
        <v>0.8</v>
      </c>
      <c r="G46" s="19">
        <f>IF(ISERROR(F46-E46),"н/д",F46-E46)/100</f>
        <v>0.0020000000000000005</v>
      </c>
      <c r="H46" s="19">
        <f>IF(ISERROR(F46-D46),"н/д",F46-D46)/100</f>
        <v>0.008</v>
      </c>
      <c r="I46" s="19"/>
      <c r="J46" s="19"/>
      <c r="K46" s="41"/>
    </row>
    <row r="47" spans="1:11" ht="18.75">
      <c r="A47" s="35" t="s">
        <v>54</v>
      </c>
      <c r="B47" s="42" t="s">
        <v>55</v>
      </c>
      <c r="C47" s="42" t="s">
        <v>56</v>
      </c>
      <c r="D47" s="42">
        <f>'[1]M2'!P24</f>
        <v>41194</v>
      </c>
      <c r="E47" s="42">
        <f>'[1]M2'!P23</f>
        <v>41224</v>
      </c>
      <c r="F47" s="42">
        <f>'[1]M2'!P22</f>
        <v>41255</v>
      </c>
      <c r="G47" s="43"/>
      <c r="H47" s="37"/>
      <c r="I47" s="44"/>
      <c r="J47" s="44"/>
      <c r="K47" s="41"/>
    </row>
    <row r="48" spans="1:11" ht="18.75">
      <c r="A48" s="17" t="s">
        <v>57</v>
      </c>
      <c r="B48" s="18">
        <v>20011.9</v>
      </c>
      <c r="C48" s="18">
        <v>24483.1</v>
      </c>
      <c r="D48" s="18">
        <f>'[1]M2'!Q24</f>
        <v>24739.2</v>
      </c>
      <c r="E48" s="18">
        <f>'[1]M2'!Q23</f>
        <v>25080.6</v>
      </c>
      <c r="F48" s="18">
        <f>'[1]M2'!Q22</f>
        <v>27405.4</v>
      </c>
      <c r="G48" s="19"/>
      <c r="H48" s="19">
        <f>IF(ISERROR(F48/D48-1),"н/д",F48/D48-1)</f>
        <v>0.10777228042943987</v>
      </c>
      <c r="I48" s="19">
        <f>IF(ISERROR(F48/C48-1),"н/д",F48/C48-1)</f>
        <v>0.11935988498188554</v>
      </c>
      <c r="J48" s="19">
        <f>IF(ISERROR(F48/B48-1),"н/д",F48/B48-1)</f>
        <v>0.3694551741713681</v>
      </c>
      <c r="K48" s="8"/>
    </row>
    <row r="49" spans="1:11" ht="75">
      <c r="A49" s="17" t="s">
        <v>58</v>
      </c>
      <c r="B49" s="18">
        <v>104.7</v>
      </c>
      <c r="C49" s="18">
        <v>102.6</v>
      </c>
      <c r="D49" s="18">
        <f>'[1]ПромПр-во'!B22</f>
        <v>101.8</v>
      </c>
      <c r="E49" s="18">
        <f>'[1]ПромПр-во'!B23</f>
        <v>101.9</v>
      </c>
      <c r="F49" s="18">
        <f>'[1]ПромПр-во'!B24</f>
        <v>101.4</v>
      </c>
      <c r="G49" s="19"/>
      <c r="H49" s="19"/>
      <c r="I49" s="19"/>
      <c r="J49" s="19"/>
      <c r="K49" s="8"/>
    </row>
    <row r="50" spans="1:11" ht="18.75">
      <c r="A50" s="35"/>
      <c r="B50" s="42">
        <v>40544</v>
      </c>
      <c r="C50" s="42">
        <v>40909</v>
      </c>
      <c r="D50" s="42">
        <v>41153</v>
      </c>
      <c r="E50" s="42">
        <v>41183</v>
      </c>
      <c r="F50" s="42">
        <v>41214</v>
      </c>
      <c r="G50" s="36"/>
      <c r="H50" s="37"/>
      <c r="I50" s="37"/>
      <c r="J50" s="37"/>
      <c r="K50" s="12"/>
    </row>
    <row r="51" spans="1:11" ht="18.75">
      <c r="A51" s="17" t="s">
        <v>59</v>
      </c>
      <c r="B51" s="18">
        <v>39.9569</v>
      </c>
      <c r="C51" s="18">
        <v>35.8014</v>
      </c>
      <c r="D51" s="18">
        <v>40.5448</v>
      </c>
      <c r="E51" s="18">
        <v>40.9166</v>
      </c>
      <c r="F51" s="18">
        <v>40.8729</v>
      </c>
      <c r="G51" s="19"/>
      <c r="H51" s="19">
        <f>IF(ISERROR(F51/E51-1),"н/д",F51/E51-1)</f>
        <v>-0.0010680261800833923</v>
      </c>
      <c r="I51" s="19">
        <f>IF(ISERROR(F51/C51-1),"н/д",F51/C51-1)</f>
        <v>0.14165647153463268</v>
      </c>
      <c r="J51" s="19">
        <f>IF(ISERROR(F51/B51-1),"н/д",F51/B51-1)</f>
        <v>0.022924701365721667</v>
      </c>
      <c r="K51" s="12"/>
    </row>
    <row r="52" spans="1:11" ht="37.5">
      <c r="A52" s="17" t="s">
        <v>60</v>
      </c>
      <c r="B52" s="18">
        <v>2940.392</v>
      </c>
      <c r="C52" s="18">
        <v>4190.553</v>
      </c>
      <c r="D52" s="18">
        <v>4463.663</v>
      </c>
      <c r="E52" s="18">
        <v>4592.773</v>
      </c>
      <c r="F52" s="18">
        <v>4647.755</v>
      </c>
      <c r="G52" s="19"/>
      <c r="H52" s="19">
        <f>IF(ISERROR(F52/E52-1),"н/д",F52/E52-1)</f>
        <v>0.011971416832488702</v>
      </c>
      <c r="I52" s="19">
        <f>IF(ISERROR(F52/C52-1),"н/д",F52/C52-1)</f>
        <v>0.10910302291845486</v>
      </c>
      <c r="J52" s="19">
        <f>IF(ISERROR(F52/B52-1),"н/д",F52/B52-1)</f>
        <v>0.5806582931799571</v>
      </c>
      <c r="K52" s="8"/>
    </row>
    <row r="53" spans="1:14" ht="36" customHeight="1">
      <c r="A53" s="60" t="s">
        <v>61</v>
      </c>
      <c r="B53" s="60"/>
      <c r="C53" s="60"/>
      <c r="D53" s="60"/>
      <c r="E53" s="21"/>
      <c r="F53" s="21"/>
      <c r="G53" s="9"/>
      <c r="H53" s="9"/>
      <c r="I53" s="9"/>
      <c r="J53" s="9"/>
      <c r="K53" s="12"/>
      <c r="L53" s="8"/>
      <c r="M53" s="8"/>
      <c r="N53" s="8"/>
    </row>
    <row r="54" spans="1:10" ht="18.75">
      <c r="A54" s="6" t="s">
        <v>2</v>
      </c>
      <c r="B54" s="42" t="s">
        <v>62</v>
      </c>
      <c r="C54" s="42" t="s">
        <v>63</v>
      </c>
      <c r="D54" s="42">
        <v>41214</v>
      </c>
      <c r="E54" s="42">
        <v>41244</v>
      </c>
      <c r="F54" s="42">
        <v>41275</v>
      </c>
      <c r="G54" s="45" t="s">
        <v>64</v>
      </c>
      <c r="H54" s="6" t="s">
        <v>65</v>
      </c>
      <c r="I54" s="8"/>
      <c r="J54" s="12"/>
    </row>
    <row r="55" spans="1:10" ht="37.5">
      <c r="A55" s="17" t="s">
        <v>66</v>
      </c>
      <c r="B55" s="18">
        <v>11352.18</v>
      </c>
      <c r="C55" s="18">
        <v>12858.29</v>
      </c>
      <c r="D55" s="18">
        <f>'[1]Дох-Расх фед.б.'!J6*1</f>
        <v>951.4</v>
      </c>
      <c r="E55" s="18">
        <f>'[1]Дох-Расх фед.б.'!J5*1</f>
        <v>1451.5</v>
      </c>
      <c r="F55" s="18">
        <v>1091.23</v>
      </c>
      <c r="G55" s="19">
        <f>IF(ISERROR(F55/E55-1),"н/д",F55/E55-1)</f>
        <v>-0.2482053048570444</v>
      </c>
      <c r="H55" s="19">
        <f>IF(ISERROR(C55/B55-1),"н/д",C55/B55-1)</f>
        <v>0.1326714340329347</v>
      </c>
      <c r="I55" s="46"/>
      <c r="J55" s="12"/>
    </row>
    <row r="56" spans="1:10" ht="37.5">
      <c r="A56" s="17" t="s">
        <v>67</v>
      </c>
      <c r="B56" s="18">
        <v>10935.66</v>
      </c>
      <c r="C56" s="18">
        <v>12871.11</v>
      </c>
      <c r="D56" s="18">
        <f>'[1]Дох-Расх фед.б.'!J30*1</f>
        <v>879.5</v>
      </c>
      <c r="E56" s="18">
        <f>'[1]Дох-Расх фед.б.'!J29*1</f>
        <v>2253</v>
      </c>
      <c r="F56" s="18">
        <v>1172.48</v>
      </c>
      <c r="G56" s="19">
        <f>IF(ISERROR(F56/E56-1),"н/д",F56/E56-1)</f>
        <v>-0.47959165557035066</v>
      </c>
      <c r="H56" s="19">
        <f>IF(ISERROR(C56/B56-1),"н/д",C56/B56-1)</f>
        <v>0.1769852025392158</v>
      </c>
      <c r="I56" s="8"/>
      <c r="J56" s="12"/>
    </row>
    <row r="57" spans="1:10" ht="18.75">
      <c r="A57" s="17" t="s">
        <v>68</v>
      </c>
      <c r="B57" s="24">
        <f>B55-B56</f>
        <v>416.52000000000044</v>
      </c>
      <c r="C57" s="24">
        <f>C55-C56</f>
        <v>-12.819999999999709</v>
      </c>
      <c r="D57" s="24">
        <f>D55-D56</f>
        <v>71.89999999999998</v>
      </c>
      <c r="E57" s="24">
        <f>E55-E56</f>
        <v>-801.5</v>
      </c>
      <c r="F57" s="18">
        <f>F55-F56</f>
        <v>-81.25</v>
      </c>
      <c r="G57" s="19"/>
      <c r="H57" s="19"/>
      <c r="I57" s="8"/>
      <c r="J57" s="12"/>
    </row>
    <row r="58" spans="1:10" ht="18.75">
      <c r="A58" s="6" t="s">
        <v>2</v>
      </c>
      <c r="B58" s="42" t="s">
        <v>62</v>
      </c>
      <c r="C58" s="42" t="s">
        <v>63</v>
      </c>
      <c r="D58" s="42">
        <v>41183</v>
      </c>
      <c r="E58" s="42">
        <v>41214</v>
      </c>
      <c r="F58" s="42">
        <v>41244</v>
      </c>
      <c r="G58" s="45" t="s">
        <v>64</v>
      </c>
      <c r="H58" s="6" t="s">
        <v>65</v>
      </c>
      <c r="I58" s="12"/>
      <c r="J58" s="5"/>
    </row>
    <row r="59" spans="1:10" ht="37.5">
      <c r="A59" s="17" t="s">
        <v>69</v>
      </c>
      <c r="B59" s="40">
        <v>522</v>
      </c>
      <c r="C59" s="40">
        <v>531.863</v>
      </c>
      <c r="D59" s="40">
        <v>46.052</v>
      </c>
      <c r="E59" s="40">
        <v>45.447</v>
      </c>
      <c r="F59" s="40">
        <v>48.568</v>
      </c>
      <c r="G59" s="19">
        <f>IF(ISERROR(F59/E59-1),"н/д",F59/E59-1)</f>
        <v>0.06867339978436404</v>
      </c>
      <c r="H59" s="19">
        <f>IF(ISERROR(C59/B59-1),"н/д",C59/B59-1)</f>
        <v>0.018894636015325705</v>
      </c>
      <c r="I59" s="12"/>
      <c r="J59" s="5"/>
    </row>
    <row r="60" spans="1:10" ht="37.5">
      <c r="A60" s="17" t="s">
        <v>70</v>
      </c>
      <c r="B60" s="40">
        <v>323.2</v>
      </c>
      <c r="C60" s="40">
        <v>333.802</v>
      </c>
      <c r="D60" s="40">
        <v>31.553</v>
      </c>
      <c r="E60" s="40">
        <v>30.091</v>
      </c>
      <c r="F60" s="40">
        <v>31.436</v>
      </c>
      <c r="G60" s="19">
        <f>IF(ISERROR(F60/E60-1),"н/д",F60/E60-1)</f>
        <v>0.04469775015785449</v>
      </c>
      <c r="H60" s="19">
        <f>IF(ISERROR(C60/B60-1),"н/д",C60/B60-1)</f>
        <v>0.032803217821782304</v>
      </c>
      <c r="I60" s="12"/>
      <c r="J60" s="5"/>
    </row>
    <row r="61" spans="1:10" ht="37.5">
      <c r="A61" s="17" t="s">
        <v>71</v>
      </c>
      <c r="B61" s="40">
        <f>B59-B60</f>
        <v>198.8</v>
      </c>
      <c r="C61" s="40">
        <f>C59-C60</f>
        <v>198.06100000000004</v>
      </c>
      <c r="D61" s="40">
        <f>D59-D60</f>
        <v>14.498999999999999</v>
      </c>
      <c r="E61" s="40">
        <f>E59-E60</f>
        <v>15.356000000000002</v>
      </c>
      <c r="F61" s="40">
        <f>F59-F60</f>
        <v>17.131999999999998</v>
      </c>
      <c r="G61" s="19">
        <f>IF(ISERROR(F61/E61-1),"н/д",F61/E61-1)</f>
        <v>0.11565511852044774</v>
      </c>
      <c r="H61" s="19">
        <f>IF(ISERROR(C61/B61-1),"н/д",C61/B61-1)</f>
        <v>-0.0037173038229375566</v>
      </c>
      <c r="I61" s="12"/>
      <c r="J61" s="5"/>
    </row>
    <row r="62" spans="1:11" ht="37.5">
      <c r="A62" s="6" t="s">
        <v>2</v>
      </c>
      <c r="B62" s="42" t="s">
        <v>72</v>
      </c>
      <c r="C62" s="42" t="s">
        <v>62</v>
      </c>
      <c r="D62" s="42" t="s">
        <v>73</v>
      </c>
      <c r="E62" s="42" t="s">
        <v>74</v>
      </c>
      <c r="F62" s="42" t="s">
        <v>75</v>
      </c>
      <c r="G62" s="45" t="s">
        <v>76</v>
      </c>
      <c r="H62" s="6" t="s">
        <v>65</v>
      </c>
      <c r="I62" s="8"/>
      <c r="J62" s="8"/>
      <c r="K62" s="12"/>
    </row>
    <row r="63" spans="1:11" ht="56.25">
      <c r="A63" s="17" t="s">
        <v>77</v>
      </c>
      <c r="B63" s="18">
        <v>-34.329</v>
      </c>
      <c r="C63" s="18">
        <v>-86.204</v>
      </c>
      <c r="D63" s="18">
        <v>-35.8</v>
      </c>
      <c r="E63" s="18">
        <v>-6.2</v>
      </c>
      <c r="F63" s="18">
        <v>-11.6</v>
      </c>
      <c r="G63" s="19">
        <f>IF(ISERROR(F63/E63-1),"н/д",F63/E63-1)</f>
        <v>0.8709677419354838</v>
      </c>
      <c r="H63" s="19">
        <f>IF(ISERROR(C63/B63-1),"н/д",C63/B63-1)</f>
        <v>1.5111130531037897</v>
      </c>
      <c r="I63" s="8"/>
      <c r="J63" s="8"/>
      <c r="K63" s="12"/>
    </row>
    <row r="64" spans="1:10" ht="18.75">
      <c r="A64" s="6" t="s">
        <v>2</v>
      </c>
      <c r="B64" s="42" t="s">
        <v>72</v>
      </c>
      <c r="C64" s="42" t="s">
        <v>62</v>
      </c>
      <c r="D64" s="42">
        <v>41183</v>
      </c>
      <c r="E64" s="42">
        <v>41214</v>
      </c>
      <c r="F64" s="42">
        <v>41244</v>
      </c>
      <c r="G64" s="45" t="s">
        <v>64</v>
      </c>
      <c r="H64" s="6" t="s">
        <v>65</v>
      </c>
      <c r="I64" s="12"/>
      <c r="J64" s="5"/>
    </row>
    <row r="65" spans="1:10" ht="37.5">
      <c r="A65" s="17" t="s">
        <v>78</v>
      </c>
      <c r="B65" s="18">
        <v>9805.362</v>
      </c>
      <c r="C65" s="18">
        <v>11871.363</v>
      </c>
      <c r="D65" s="18">
        <v>13057.606</v>
      </c>
      <c r="E65" s="18">
        <v>13196.495</v>
      </c>
      <c r="F65" s="18">
        <v>13434.237</v>
      </c>
      <c r="G65" s="19">
        <f>IF(ISERROR(F65/E65-1),"н/д",F65/E65-1)</f>
        <v>0.01801554124788418</v>
      </c>
      <c r="H65" s="19">
        <f>IF(ISERROR(C65/B65-1),"н/д",C65/B65-1)</f>
        <v>0.21070114494498005</v>
      </c>
      <c r="I65" s="12"/>
      <c r="J65" s="5"/>
    </row>
    <row r="66" spans="1:11" ht="18.75">
      <c r="A66" s="17" t="s">
        <v>79</v>
      </c>
      <c r="B66" s="18">
        <v>7.5</v>
      </c>
      <c r="C66" s="18">
        <v>6.6</v>
      </c>
      <c r="D66" s="18">
        <v>5.3</v>
      </c>
      <c r="E66" s="18">
        <v>5.4</v>
      </c>
      <c r="F66" s="18">
        <v>5.3</v>
      </c>
      <c r="G66" s="19">
        <f>IF(ISERROR(F66/E66-1),"н/д",F66/E66-1)</f>
        <v>-0.0185185185185186</v>
      </c>
      <c r="H66" s="19">
        <f>IF(ISERROR(C66/B66-1),"н/д",C66/B66-1)</f>
        <v>-0.12</v>
      </c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47"/>
      <c r="D68" s="8"/>
      <c r="E68" s="48"/>
      <c r="F68" s="4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48"/>
      <c r="G69" s="20"/>
      <c r="H69" s="20"/>
      <c r="I69" s="20"/>
      <c r="J69" s="20"/>
      <c r="K69" s="12"/>
    </row>
    <row r="70" spans="1:11" ht="12.75">
      <c r="A70" s="8"/>
      <c r="B70" s="8"/>
      <c r="C70" s="47"/>
      <c r="D70" s="52"/>
      <c r="E70" s="48"/>
      <c r="F70" s="4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48"/>
      <c r="F71" s="4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48"/>
      <c r="F72" s="4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3"/>
      <c r="B74" s="53"/>
      <c r="C74" s="54"/>
      <c r="D74" s="54"/>
      <c r="E74" s="54"/>
      <c r="F74" s="51"/>
      <c r="G74" s="9"/>
      <c r="H74" s="9"/>
      <c r="I74" s="9"/>
      <c r="J74" s="9"/>
    </row>
    <row r="75" spans="1:10" s="8" customFormat="1" ht="15.75">
      <c r="A75" s="53"/>
      <c r="B75" s="53"/>
      <c r="C75" s="55"/>
      <c r="D75" s="54"/>
      <c r="E75" s="54"/>
      <c r="F75" s="54"/>
      <c r="G75" s="9"/>
      <c r="H75" s="9"/>
      <c r="I75" s="9"/>
      <c r="J75" s="9"/>
    </row>
    <row r="76" spans="1:10" s="8" customFormat="1" ht="15.75">
      <c r="A76" s="53"/>
      <c r="B76" s="53"/>
      <c r="C76" s="55"/>
      <c r="D76" s="54"/>
      <c r="E76" s="54"/>
      <c r="F76" s="54"/>
      <c r="G76" s="9"/>
      <c r="H76" s="9"/>
      <c r="I76" s="9"/>
      <c r="J76" s="9"/>
    </row>
    <row r="77" spans="1:10" s="8" customFormat="1" ht="15.75">
      <c r="A77" s="53"/>
      <c r="B77" s="53"/>
      <c r="C77" s="55"/>
      <c r="D77" s="54"/>
      <c r="E77" s="54"/>
      <c r="F77" s="54"/>
      <c r="G77" s="9"/>
      <c r="H77" s="9"/>
      <c r="I77" s="9"/>
      <c r="J77" s="9"/>
    </row>
    <row r="78" spans="1:10" s="8" customFormat="1" ht="15.75">
      <c r="A78" s="53"/>
      <c r="B78" s="53"/>
      <c r="C78" s="55"/>
      <c r="D78" s="54"/>
      <c r="E78" s="54"/>
      <c r="F78" s="54"/>
      <c r="G78" s="9"/>
      <c r="H78" s="9"/>
      <c r="I78" s="9"/>
      <c r="J78" s="9"/>
    </row>
    <row r="79" spans="1:10" s="8" customFormat="1" ht="15.75">
      <c r="A79" s="53"/>
      <c r="B79" s="53"/>
      <c r="C79" s="55"/>
      <c r="D79" s="54"/>
      <c r="E79" s="54"/>
      <c r="F79" s="54"/>
      <c r="G79" s="9"/>
      <c r="H79" s="9"/>
      <c r="I79" s="9"/>
      <c r="J79" s="9"/>
    </row>
    <row r="80" spans="1:10" s="8" customFormat="1" ht="15.75">
      <c r="A80" s="53"/>
      <c r="B80" s="53"/>
      <c r="C80" s="55"/>
      <c r="D80" s="54"/>
      <c r="E80" s="54"/>
      <c r="F80" s="54"/>
      <c r="G80" s="9"/>
      <c r="H80" s="9"/>
      <c r="I80" s="9"/>
      <c r="J80" s="9"/>
    </row>
    <row r="81" spans="1:10" s="8" customFormat="1" ht="15.75">
      <c r="A81" s="53"/>
      <c r="B81" s="53"/>
      <c r="C81" s="55"/>
      <c r="D81" s="54"/>
      <c r="E81" s="54"/>
      <c r="F81" s="54"/>
      <c r="G81" s="9"/>
      <c r="H81" s="9"/>
      <c r="I81" s="9"/>
      <c r="J81" s="9"/>
    </row>
    <row r="82" spans="1:10" s="8" customFormat="1" ht="15.75">
      <c r="A82" s="53"/>
      <c r="B82" s="53"/>
      <c r="C82" s="55"/>
      <c r="D82" s="54"/>
      <c r="E82" s="54"/>
      <c r="F82" s="54"/>
      <c r="G82" s="9"/>
      <c r="H82" s="9"/>
      <c r="I82" s="9"/>
      <c r="J82" s="9"/>
    </row>
    <row r="83" spans="1:10" s="8" customFormat="1" ht="15.75">
      <c r="A83" s="53"/>
      <c r="B83" s="53"/>
      <c r="C83" s="55"/>
      <c r="D83" s="54"/>
      <c r="E83" s="54"/>
      <c r="F83" s="54"/>
      <c r="G83" s="9"/>
      <c r="H83" s="9"/>
      <c r="I83" s="9"/>
      <c r="J83" s="9"/>
    </row>
    <row r="84" spans="1:10" s="8" customFormat="1" ht="15.75">
      <c r="A84" s="53"/>
      <c r="B84" s="53"/>
      <c r="C84" s="55"/>
      <c r="D84" s="54"/>
      <c r="E84" s="54"/>
      <c r="F84" s="54"/>
      <c r="G84" s="9"/>
      <c r="H84" s="9"/>
      <c r="I84" s="9"/>
      <c r="J84" s="9"/>
    </row>
    <row r="85" spans="1:10" s="8" customFormat="1" ht="15.75">
      <c r="A85" s="53"/>
      <c r="B85" s="53"/>
      <c r="C85" s="55"/>
      <c r="D85" s="54"/>
      <c r="E85" s="54"/>
      <c r="F85" s="54"/>
      <c r="G85" s="9"/>
      <c r="H85" s="9"/>
      <c r="I85" s="9"/>
      <c r="J85" s="9"/>
    </row>
    <row r="86" spans="1:10" s="8" customFormat="1" ht="15.75">
      <c r="A86" s="53"/>
      <c r="B86" s="53"/>
      <c r="C86" s="54"/>
      <c r="D86" s="54"/>
      <c r="E86" s="54"/>
      <c r="F86" s="54"/>
      <c r="G86" s="9"/>
      <c r="H86" s="9"/>
      <c r="I86" s="9"/>
      <c r="J86" s="9"/>
    </row>
    <row r="87" spans="1:10" s="8" customFormat="1" ht="15.75">
      <c r="A87" s="53"/>
      <c r="B87" s="53"/>
      <c r="C87" s="54"/>
      <c r="D87" s="54"/>
      <c r="E87" s="54"/>
      <c r="F87" s="54"/>
      <c r="G87" s="9"/>
      <c r="H87" s="9"/>
      <c r="I87" s="9"/>
      <c r="J87" s="9"/>
    </row>
    <row r="88" spans="1:10" s="8" customFormat="1" ht="15.75">
      <c r="A88" s="53"/>
      <c r="B88" s="53"/>
      <c r="C88" s="54"/>
      <c r="D88" s="54"/>
      <c r="E88" s="54"/>
      <c r="F88" s="54"/>
      <c r="G88" s="9"/>
      <c r="H88" s="9"/>
      <c r="I88" s="9"/>
      <c r="J88" s="9"/>
    </row>
    <row r="89" spans="1:10" s="8" customFormat="1" ht="15.75">
      <c r="A89" s="53"/>
      <c r="B89" s="53"/>
      <c r="C89" s="54"/>
      <c r="D89" s="54"/>
      <c r="E89" s="54"/>
      <c r="F89" s="54"/>
      <c r="G89" s="9"/>
      <c r="H89" s="9"/>
      <c r="I89" s="9"/>
      <c r="J89" s="9"/>
    </row>
    <row r="90" spans="1:10" s="8" customFormat="1" ht="15.75">
      <c r="A90" s="53"/>
      <c r="B90" s="53"/>
      <c r="C90" s="54"/>
      <c r="D90" s="54"/>
      <c r="E90" s="54"/>
      <c r="F90" s="54"/>
      <c r="G90" s="9"/>
      <c r="H90" s="9"/>
      <c r="I90" s="9"/>
      <c r="J90" s="9"/>
    </row>
    <row r="91" spans="1:10" s="8" customFormat="1" ht="15.75">
      <c r="A91" s="53"/>
      <c r="B91" s="53"/>
      <c r="C91" s="54"/>
      <c r="D91" s="54"/>
      <c r="E91" s="54"/>
      <c r="F91" s="54"/>
      <c r="G91" s="9"/>
      <c r="H91" s="9"/>
      <c r="I91" s="9"/>
      <c r="J91" s="9"/>
    </row>
    <row r="92" spans="1:10" s="8" customFormat="1" ht="15.75">
      <c r="A92" s="53"/>
      <c r="B92" s="53"/>
      <c r="C92" s="54"/>
      <c r="D92" s="54"/>
      <c r="E92" s="54"/>
      <c r="F92" s="54"/>
      <c r="G92" s="9"/>
      <c r="H92" s="9"/>
      <c r="I92" s="9"/>
      <c r="J92" s="9"/>
    </row>
    <row r="93" spans="1:10" s="8" customFormat="1" ht="15.75">
      <c r="A93" s="53"/>
      <c r="B93" s="53"/>
      <c r="C93" s="54"/>
      <c r="D93" s="54"/>
      <c r="E93" s="54"/>
      <c r="F93" s="54"/>
      <c r="G93" s="9"/>
      <c r="H93" s="9"/>
      <c r="I93" s="9"/>
      <c r="J93" s="9"/>
    </row>
    <row r="94" spans="1:10" s="8" customFormat="1" ht="15.75">
      <c r="A94" s="53"/>
      <c r="B94" s="53"/>
      <c r="C94" s="54"/>
      <c r="D94" s="54"/>
      <c r="E94" s="54"/>
      <c r="F94" s="54"/>
      <c r="G94" s="9"/>
      <c r="H94" s="9"/>
      <c r="I94" s="9"/>
      <c r="J94" s="9"/>
    </row>
    <row r="95" spans="1:10" s="8" customFormat="1" ht="15.75">
      <c r="A95" s="53"/>
      <c r="B95" s="53"/>
      <c r="C95" s="54"/>
      <c r="D95" s="54"/>
      <c r="E95" s="54"/>
      <c r="F95" s="54"/>
      <c r="G95" s="9"/>
      <c r="H95" s="9"/>
      <c r="I95" s="9"/>
      <c r="J95" s="9"/>
    </row>
    <row r="96" spans="1:10" s="8" customFormat="1" ht="15.75">
      <c r="A96" s="53"/>
      <c r="B96" s="53"/>
      <c r="C96" s="54"/>
      <c r="D96" s="54"/>
      <c r="E96" s="54"/>
      <c r="F96" s="54"/>
      <c r="G96" s="9"/>
      <c r="H96" s="9"/>
      <c r="I96" s="9"/>
      <c r="J96" s="9"/>
    </row>
    <row r="97" spans="1:10" s="8" customFormat="1" ht="15.75">
      <c r="A97" s="53"/>
      <c r="B97" s="53"/>
      <c r="C97" s="54"/>
      <c r="D97" s="54"/>
      <c r="E97" s="54"/>
      <c r="F97" s="54"/>
      <c r="G97" s="9"/>
      <c r="H97" s="9"/>
      <c r="I97" s="9"/>
      <c r="J97" s="9"/>
    </row>
    <row r="98" spans="1:10" s="8" customFormat="1" ht="15.75">
      <c r="A98" s="53"/>
      <c r="B98" s="53"/>
      <c r="C98" s="54"/>
      <c r="D98" s="54"/>
      <c r="E98" s="54"/>
      <c r="F98" s="54"/>
      <c r="G98" s="9"/>
      <c r="H98" s="9"/>
      <c r="I98" s="9"/>
      <c r="J98" s="9"/>
    </row>
    <row r="99" spans="1:10" s="8" customFormat="1" ht="15.75">
      <c r="A99" s="53"/>
      <c r="B99" s="53"/>
      <c r="C99" s="54"/>
      <c r="D99" s="54"/>
      <c r="E99" s="54"/>
      <c r="F99" s="54"/>
      <c r="G99" s="9"/>
      <c r="H99" s="9"/>
      <c r="I99" s="9"/>
      <c r="J99" s="9"/>
    </row>
    <row r="100" spans="1:10" s="8" customFormat="1" ht="15.75">
      <c r="A100" s="53"/>
      <c r="B100" s="53"/>
      <c r="C100" s="54"/>
      <c r="D100" s="54"/>
      <c r="E100" s="54"/>
      <c r="F100" s="54"/>
      <c r="G100" s="9"/>
      <c r="H100" s="9"/>
      <c r="I100" s="9"/>
      <c r="J100" s="9"/>
    </row>
    <row r="101" spans="1:10" s="8" customFormat="1" ht="15.75">
      <c r="A101" s="53"/>
      <c r="B101" s="53"/>
      <c r="C101" s="54"/>
      <c r="D101" s="54"/>
      <c r="E101" s="54"/>
      <c r="F101" s="54"/>
      <c r="G101" s="9"/>
      <c r="H101" s="9"/>
      <c r="I101" s="9"/>
      <c r="J101" s="9"/>
    </row>
    <row r="102" spans="1:10" s="8" customFormat="1" ht="15.75">
      <c r="A102" s="53"/>
      <c r="B102" s="53"/>
      <c r="C102" s="54"/>
      <c r="D102" s="54"/>
      <c r="E102" s="54"/>
      <c r="F102" s="54"/>
      <c r="G102" s="9"/>
      <c r="H102" s="9"/>
      <c r="I102" s="9"/>
      <c r="J102" s="9"/>
    </row>
    <row r="103" spans="1:10" s="8" customFormat="1" ht="15.75">
      <c r="A103" s="53"/>
      <c r="B103" s="53"/>
      <c r="C103" s="54"/>
      <c r="D103" s="54"/>
      <c r="E103" s="54"/>
      <c r="F103" s="54"/>
      <c r="G103" s="9"/>
      <c r="H103" s="9"/>
      <c r="I103" s="9"/>
      <c r="J103" s="9"/>
    </row>
    <row r="104" spans="1:10" s="8" customFormat="1" ht="15.75">
      <c r="A104" s="53"/>
      <c r="B104" s="53"/>
      <c r="C104" s="54"/>
      <c r="D104" s="54"/>
      <c r="E104" s="54"/>
      <c r="F104" s="54"/>
      <c r="G104" s="9"/>
      <c r="H104" s="9"/>
      <c r="I104" s="9"/>
      <c r="J104" s="9"/>
    </row>
    <row r="105" spans="1:10" s="8" customFormat="1" ht="15.75">
      <c r="A105" s="53"/>
      <c r="B105" s="53"/>
      <c r="C105" s="54"/>
      <c r="D105" s="54"/>
      <c r="E105" s="54"/>
      <c r="F105" s="54"/>
      <c r="G105" s="9"/>
      <c r="H105" s="9"/>
      <c r="I105" s="9"/>
      <c r="J105" s="9"/>
    </row>
    <row r="106" spans="1:10" s="8" customFormat="1" ht="15.75">
      <c r="A106" s="53"/>
      <c r="B106" s="53"/>
      <c r="C106" s="54"/>
      <c r="D106" s="54"/>
      <c r="E106" s="54"/>
      <c r="F106" s="54"/>
      <c r="G106" s="9"/>
      <c r="H106" s="9"/>
      <c r="I106" s="9"/>
      <c r="J106" s="9"/>
    </row>
    <row r="107" spans="1:10" s="8" customFormat="1" ht="15.75">
      <c r="A107" s="53"/>
      <c r="B107" s="53"/>
      <c r="C107" s="54"/>
      <c r="D107" s="54"/>
      <c r="E107" s="54"/>
      <c r="F107" s="54"/>
      <c r="G107" s="9"/>
      <c r="H107" s="9"/>
      <c r="I107" s="9"/>
      <c r="J107" s="9"/>
    </row>
    <row r="108" spans="1:10" s="8" customFormat="1" ht="15.75">
      <c r="A108" s="53"/>
      <c r="B108" s="53"/>
      <c r="C108" s="54"/>
      <c r="D108" s="54"/>
      <c r="E108" s="54"/>
      <c r="F108" s="54"/>
      <c r="G108" s="9"/>
      <c r="H108" s="9"/>
      <c r="I108" s="9"/>
      <c r="J108" s="9"/>
    </row>
    <row r="109" spans="1:10" s="8" customFormat="1" ht="15.75">
      <c r="A109" s="53"/>
      <c r="B109" s="53"/>
      <c r="C109" s="54"/>
      <c r="D109" s="54"/>
      <c r="E109" s="54"/>
      <c r="F109" s="54"/>
      <c r="G109" s="9"/>
      <c r="H109" s="9"/>
      <c r="I109" s="9"/>
      <c r="J109" s="9"/>
    </row>
    <row r="110" spans="1:10" s="8" customFormat="1" ht="15.75">
      <c r="A110" s="53"/>
      <c r="B110" s="53"/>
      <c r="C110" s="54"/>
      <c r="D110" s="54"/>
      <c r="E110" s="54"/>
      <c r="F110" s="54"/>
      <c r="G110" s="9"/>
      <c r="H110" s="9"/>
      <c r="I110" s="9"/>
      <c r="J110" s="9"/>
    </row>
    <row r="111" spans="1:10" s="8" customFormat="1" ht="15.75">
      <c r="A111" s="53"/>
      <c r="B111" s="53"/>
      <c r="C111" s="54"/>
      <c r="D111" s="54"/>
      <c r="E111" s="54"/>
      <c r="F111" s="54"/>
      <c r="G111" s="9"/>
      <c r="H111" s="9"/>
      <c r="I111" s="9"/>
      <c r="J111" s="9"/>
    </row>
    <row r="112" spans="1:10" s="8" customFormat="1" ht="15.75">
      <c r="A112" s="53"/>
      <c r="B112" s="53"/>
      <c r="C112" s="54"/>
      <c r="D112" s="54"/>
      <c r="E112" s="54"/>
      <c r="F112" s="54"/>
      <c r="G112" s="9"/>
      <c r="H112" s="9"/>
      <c r="I112" s="9"/>
      <c r="J112" s="9"/>
    </row>
    <row r="113" spans="1:10" s="8" customFormat="1" ht="15.75">
      <c r="A113" s="53"/>
      <c r="B113" s="53"/>
      <c r="C113" s="54"/>
      <c r="D113" s="54"/>
      <c r="E113" s="54"/>
      <c r="F113" s="54"/>
      <c r="G113" s="9"/>
      <c r="H113" s="9"/>
      <c r="I113" s="9"/>
      <c r="J113" s="9"/>
    </row>
    <row r="114" spans="1:10" s="8" customFormat="1" ht="15.75">
      <c r="A114" s="53"/>
      <c r="B114" s="53"/>
      <c r="C114" s="54"/>
      <c r="D114" s="54"/>
      <c r="E114" s="54"/>
      <c r="F114" s="54"/>
      <c r="G114" s="9"/>
      <c r="H114" s="9"/>
      <c r="I114" s="9"/>
      <c r="J114" s="9"/>
    </row>
    <row r="115" spans="1:10" s="8" customFormat="1" ht="15.75">
      <c r="A115" s="53"/>
      <c r="B115" s="53"/>
      <c r="C115" s="54"/>
      <c r="D115" s="54"/>
      <c r="E115" s="54"/>
      <c r="F115" s="54"/>
      <c r="G115" s="9"/>
      <c r="H115" s="9"/>
      <c r="I115" s="9"/>
      <c r="J115" s="9"/>
    </row>
    <row r="116" spans="1:10" s="8" customFormat="1" ht="15.75">
      <c r="A116" s="53"/>
      <c r="B116" s="53"/>
      <c r="C116" s="54"/>
      <c r="D116" s="54"/>
      <c r="E116" s="54"/>
      <c r="F116" s="54"/>
      <c r="G116" s="9"/>
      <c r="H116" s="9"/>
      <c r="I116" s="9"/>
      <c r="J116" s="9"/>
    </row>
    <row r="117" spans="1:10" s="8" customFormat="1" ht="15.75">
      <c r="A117" s="53"/>
      <c r="B117" s="53"/>
      <c r="C117" s="54"/>
      <c r="D117" s="54"/>
      <c r="E117" s="54"/>
      <c r="F117" s="54"/>
      <c r="G117" s="9"/>
      <c r="H117" s="9"/>
      <c r="I117" s="9"/>
      <c r="J117" s="9"/>
    </row>
    <row r="118" spans="1:10" s="8" customFormat="1" ht="15.75">
      <c r="A118" s="53"/>
      <c r="B118" s="53"/>
      <c r="C118" s="54"/>
      <c r="D118" s="54"/>
      <c r="E118" s="54"/>
      <c r="F118" s="54"/>
      <c r="G118" s="9"/>
      <c r="H118" s="9"/>
      <c r="I118" s="9"/>
      <c r="J118" s="9"/>
    </row>
    <row r="119" spans="1:10" s="8" customFormat="1" ht="15.75">
      <c r="A119" s="53"/>
      <c r="B119" s="53"/>
      <c r="C119" s="54"/>
      <c r="D119" s="54"/>
      <c r="E119" s="54"/>
      <c r="F119" s="54"/>
      <c r="G119" s="9"/>
      <c r="H119" s="9"/>
      <c r="I119" s="9"/>
      <c r="J119" s="9"/>
    </row>
    <row r="120" spans="1:10" s="8" customFormat="1" ht="15.75">
      <c r="A120" s="53"/>
      <c r="B120" s="53"/>
      <c r="C120" s="54"/>
      <c r="D120" s="54"/>
      <c r="E120" s="54"/>
      <c r="F120" s="54"/>
      <c r="G120" s="9"/>
      <c r="H120" s="9"/>
      <c r="I120" s="9"/>
      <c r="J120" s="9"/>
    </row>
    <row r="121" spans="1:10" s="8" customFormat="1" ht="15.75">
      <c r="A121" s="53"/>
      <c r="B121" s="53"/>
      <c r="C121" s="54"/>
      <c r="D121" s="54"/>
      <c r="E121" s="54"/>
      <c r="F121" s="54"/>
      <c r="G121" s="9"/>
      <c r="H121" s="9"/>
      <c r="I121" s="9"/>
      <c r="J121" s="9"/>
    </row>
    <row r="122" spans="1:10" s="8" customFormat="1" ht="15.75">
      <c r="A122" s="53"/>
      <c r="B122" s="53"/>
      <c r="C122" s="54"/>
      <c r="D122" s="54"/>
      <c r="E122" s="54"/>
      <c r="F122" s="54"/>
      <c r="G122" s="9"/>
      <c r="H122" s="9"/>
      <c r="I122" s="9"/>
      <c r="J122" s="9"/>
    </row>
    <row r="123" spans="1:10" s="8" customFormat="1" ht="15.75">
      <c r="A123" s="53"/>
      <c r="B123" s="53"/>
      <c r="C123" s="54"/>
      <c r="D123" s="54"/>
      <c r="E123" s="54"/>
      <c r="F123" s="54"/>
      <c r="G123" s="9"/>
      <c r="H123" s="9"/>
      <c r="I123" s="9"/>
      <c r="J123" s="9"/>
    </row>
    <row r="124" spans="1:10" s="8" customFormat="1" ht="15.75">
      <c r="A124" s="53"/>
      <c r="B124" s="53"/>
      <c r="C124" s="54"/>
      <c r="D124" s="54"/>
      <c r="E124" s="54"/>
      <c r="F124" s="54"/>
      <c r="G124" s="9"/>
      <c r="H124" s="9"/>
      <c r="I124" s="9"/>
      <c r="J124" s="9"/>
    </row>
    <row r="125" spans="1:10" s="8" customFormat="1" ht="15.75">
      <c r="A125" s="53"/>
      <c r="B125" s="53"/>
      <c r="C125" s="54"/>
      <c r="D125" s="54"/>
      <c r="E125" s="54"/>
      <c r="F125" s="54"/>
      <c r="G125" s="9"/>
      <c r="H125" s="9"/>
      <c r="I125" s="9"/>
      <c r="J125" s="9"/>
    </row>
    <row r="126" spans="1:10" s="8" customFormat="1" ht="15.75">
      <c r="A126" s="53"/>
      <c r="B126" s="53"/>
      <c r="C126" s="54"/>
      <c r="D126" s="54"/>
      <c r="E126" s="54"/>
      <c r="F126" s="54"/>
      <c r="G126" s="9"/>
      <c r="H126" s="9"/>
      <c r="I126" s="9"/>
      <c r="J126" s="9"/>
    </row>
    <row r="127" spans="1:10" s="8" customFormat="1" ht="15.75">
      <c r="A127" s="53"/>
      <c r="B127" s="53"/>
      <c r="C127" s="54"/>
      <c r="D127" s="54"/>
      <c r="E127" s="54"/>
      <c r="F127" s="54"/>
      <c r="G127" s="9"/>
      <c r="H127" s="9"/>
      <c r="I127" s="9"/>
      <c r="J127" s="9"/>
    </row>
    <row r="128" spans="1:10" s="8" customFormat="1" ht="15.75">
      <c r="A128" s="53"/>
      <c r="B128" s="53"/>
      <c r="C128" s="54"/>
      <c r="D128" s="54"/>
      <c r="E128" s="54"/>
      <c r="F128" s="54"/>
      <c r="G128" s="9"/>
      <c r="H128" s="9"/>
      <c r="I128" s="9"/>
      <c r="J128" s="9"/>
    </row>
    <row r="129" spans="1:10" s="8" customFormat="1" ht="15.75">
      <c r="A129" s="53"/>
      <c r="B129" s="53"/>
      <c r="C129" s="54"/>
      <c r="D129" s="54"/>
      <c r="E129" s="54"/>
      <c r="F129" s="54"/>
      <c r="G129" s="9"/>
      <c r="H129" s="9"/>
      <c r="I129" s="9"/>
      <c r="J129" s="9"/>
    </row>
    <row r="130" spans="1:10" s="8" customFormat="1" ht="15.75">
      <c r="A130" s="53"/>
      <c r="B130" s="53"/>
      <c r="C130" s="54"/>
      <c r="D130" s="54"/>
      <c r="E130" s="54"/>
      <c r="F130" s="54"/>
      <c r="G130" s="9"/>
      <c r="H130" s="9"/>
      <c r="I130" s="9"/>
      <c r="J130" s="9"/>
    </row>
    <row r="131" spans="1:10" s="8" customFormat="1" ht="15.75">
      <c r="A131" s="53"/>
      <c r="B131" s="53"/>
      <c r="C131" s="54"/>
      <c r="D131" s="54"/>
      <c r="E131" s="54"/>
      <c r="F131" s="54"/>
      <c r="G131" s="9"/>
      <c r="H131" s="9"/>
      <c r="I131" s="9"/>
      <c r="J131" s="9"/>
    </row>
    <row r="132" spans="1:10" s="8" customFormat="1" ht="15.75">
      <c r="A132" s="53"/>
      <c r="B132" s="53"/>
      <c r="C132" s="54"/>
      <c r="D132" s="54"/>
      <c r="E132" s="54"/>
      <c r="F132" s="54"/>
      <c r="G132" s="9"/>
      <c r="H132" s="9"/>
      <c r="I132" s="9"/>
      <c r="J132" s="9"/>
    </row>
    <row r="133" spans="1:10" s="8" customFormat="1" ht="15.75">
      <c r="A133" s="53"/>
      <c r="B133" s="53"/>
      <c r="C133" s="54"/>
      <c r="D133" s="54"/>
      <c r="E133" s="54"/>
      <c r="F133" s="54"/>
      <c r="G133" s="9"/>
      <c r="H133" s="9"/>
      <c r="I133" s="9"/>
      <c r="J133" s="9"/>
    </row>
    <row r="134" spans="1:10" s="8" customFormat="1" ht="15.75">
      <c r="A134" s="53"/>
      <c r="B134" s="53"/>
      <c r="C134" s="54"/>
      <c r="D134" s="54"/>
      <c r="E134" s="54"/>
      <c r="F134" s="54"/>
      <c r="G134" s="9"/>
      <c r="H134" s="9"/>
      <c r="I134" s="9"/>
      <c r="J134" s="9"/>
    </row>
    <row r="135" spans="1:10" s="8" customFormat="1" ht="15.75">
      <c r="A135" s="53"/>
      <c r="B135" s="53"/>
      <c r="C135" s="54"/>
      <c r="D135" s="54"/>
      <c r="E135" s="54"/>
      <c r="F135" s="54"/>
      <c r="G135" s="9"/>
      <c r="H135" s="9"/>
      <c r="I135" s="9"/>
      <c r="J135" s="9"/>
    </row>
    <row r="136" spans="1:10" s="8" customFormat="1" ht="15.75">
      <c r="A136" s="53"/>
      <c r="B136" s="53"/>
      <c r="C136" s="54"/>
      <c r="D136" s="54"/>
      <c r="E136" s="54"/>
      <c r="F136" s="54"/>
      <c r="G136" s="9"/>
      <c r="H136" s="9"/>
      <c r="I136" s="9"/>
      <c r="J136" s="9"/>
    </row>
    <row r="137" spans="1:10" s="8" customFormat="1" ht="15.75">
      <c r="A137" s="53"/>
      <c r="B137" s="53"/>
      <c r="C137" s="54"/>
      <c r="D137" s="54"/>
      <c r="E137" s="54"/>
      <c r="F137" s="54"/>
      <c r="G137" s="9"/>
      <c r="H137" s="9"/>
      <c r="I137" s="9"/>
      <c r="J137" s="9"/>
    </row>
    <row r="138" spans="1:10" s="8" customFormat="1" ht="15.75">
      <c r="A138" s="53"/>
      <c r="B138" s="53"/>
      <c r="C138" s="54"/>
      <c r="D138" s="54"/>
      <c r="E138" s="54"/>
      <c r="F138" s="54"/>
      <c r="G138" s="9"/>
      <c r="H138" s="9"/>
      <c r="I138" s="9"/>
      <c r="J138" s="9"/>
    </row>
    <row r="139" spans="1:10" s="8" customFormat="1" ht="15.75">
      <c r="A139" s="53"/>
      <c r="B139" s="53"/>
      <c r="C139" s="54"/>
      <c r="D139" s="54"/>
      <c r="E139" s="54"/>
      <c r="F139" s="54"/>
      <c r="G139" s="9"/>
      <c r="H139" s="9"/>
      <c r="I139" s="9"/>
      <c r="J139" s="9"/>
    </row>
    <row r="140" spans="1:10" s="8" customFormat="1" ht="15.75">
      <c r="A140" s="53"/>
      <c r="B140" s="53"/>
      <c r="C140" s="54"/>
      <c r="D140" s="54"/>
      <c r="E140" s="54"/>
      <c r="F140" s="54"/>
      <c r="G140" s="9"/>
      <c r="H140" s="9"/>
      <c r="I140" s="9"/>
      <c r="J140" s="9"/>
    </row>
    <row r="141" spans="1:10" s="8" customFormat="1" ht="15.75">
      <c r="A141" s="53"/>
      <c r="B141" s="53"/>
      <c r="C141" s="54"/>
      <c r="D141" s="54"/>
      <c r="E141" s="54"/>
      <c r="F141" s="54"/>
      <c r="G141" s="9"/>
      <c r="H141" s="9"/>
      <c r="I141" s="9"/>
      <c r="J141" s="9"/>
    </row>
    <row r="142" spans="1:10" s="8" customFormat="1" ht="15.75">
      <c r="A142" s="53"/>
      <c r="B142" s="53"/>
      <c r="C142" s="54"/>
      <c r="D142" s="54"/>
      <c r="E142" s="54"/>
      <c r="F142" s="54"/>
      <c r="G142" s="9"/>
      <c r="H142" s="9"/>
      <c r="I142" s="9"/>
      <c r="J142" s="9"/>
    </row>
    <row r="143" spans="1:10" s="8" customFormat="1" ht="15.75">
      <c r="A143" s="53"/>
      <c r="B143" s="53"/>
      <c r="C143" s="54"/>
      <c r="D143" s="54"/>
      <c r="E143" s="54"/>
      <c r="F143" s="54"/>
      <c r="G143" s="9"/>
      <c r="H143" s="9"/>
      <c r="I143" s="9"/>
      <c r="J143" s="9"/>
    </row>
    <row r="144" spans="1:10" s="8" customFormat="1" ht="15.75">
      <c r="A144" s="53"/>
      <c r="B144" s="53"/>
      <c r="C144" s="54"/>
      <c r="D144" s="54"/>
      <c r="E144" s="54"/>
      <c r="F144" s="54"/>
      <c r="G144" s="9"/>
      <c r="H144" s="9"/>
      <c r="I144" s="9"/>
      <c r="J144" s="9"/>
    </row>
    <row r="145" spans="1:10" s="8" customFormat="1" ht="15.75">
      <c r="A145" s="53"/>
      <c r="B145" s="53"/>
      <c r="C145" s="54"/>
      <c r="D145" s="54"/>
      <c r="E145" s="54"/>
      <c r="F145" s="54"/>
      <c r="G145" s="9"/>
      <c r="H145" s="9"/>
      <c r="I145" s="9"/>
      <c r="J145" s="9"/>
    </row>
    <row r="146" spans="1:10" s="8" customFormat="1" ht="15.75">
      <c r="A146" s="53"/>
      <c r="B146" s="53"/>
      <c r="C146" s="54"/>
      <c r="D146" s="54"/>
      <c r="E146" s="54"/>
      <c r="F146" s="54"/>
      <c r="G146" s="9"/>
      <c r="H146" s="9"/>
      <c r="I146" s="9"/>
      <c r="J146" s="9"/>
    </row>
    <row r="147" spans="1:10" s="8" customFormat="1" ht="15.75">
      <c r="A147" s="53"/>
      <c r="B147" s="53"/>
      <c r="C147" s="54"/>
      <c r="D147" s="54"/>
      <c r="E147" s="54"/>
      <c r="F147" s="54"/>
      <c r="G147" s="9"/>
      <c r="H147" s="9"/>
      <c r="I147" s="9"/>
      <c r="J147" s="9"/>
    </row>
    <row r="148" spans="1:10" s="8" customFormat="1" ht="15.75">
      <c r="A148" s="53"/>
      <c r="B148" s="53"/>
      <c r="C148" s="54"/>
      <c r="D148" s="54"/>
      <c r="E148" s="54"/>
      <c r="F148" s="54"/>
      <c r="G148" s="9"/>
      <c r="H148" s="9"/>
      <c r="I148" s="9"/>
      <c r="J148" s="9"/>
    </row>
    <row r="149" spans="1:10" s="8" customFormat="1" ht="15.75">
      <c r="A149" s="53"/>
      <c r="B149" s="53"/>
      <c r="C149" s="54"/>
      <c r="D149" s="54"/>
      <c r="E149" s="54"/>
      <c r="F149" s="54"/>
      <c r="G149" s="9"/>
      <c r="H149" s="9"/>
      <c r="I149" s="9"/>
      <c r="J149" s="9"/>
    </row>
    <row r="150" spans="1:10" s="8" customFormat="1" ht="15.75">
      <c r="A150" s="53"/>
      <c r="B150" s="53"/>
      <c r="C150" s="54"/>
      <c r="D150" s="54"/>
      <c r="E150" s="54"/>
      <c r="F150" s="54"/>
      <c r="G150" s="9"/>
      <c r="H150" s="9"/>
      <c r="I150" s="9"/>
      <c r="J150" s="9"/>
    </row>
    <row r="151" spans="1:10" s="8" customFormat="1" ht="15.75">
      <c r="A151" s="53"/>
      <c r="B151" s="53"/>
      <c r="C151" s="54"/>
      <c r="D151" s="54"/>
      <c r="E151" s="54"/>
      <c r="F151" s="54"/>
      <c r="G151" s="9"/>
      <c r="H151" s="9"/>
      <c r="I151" s="9"/>
      <c r="J151" s="9"/>
    </row>
    <row r="152" spans="1:10" s="8" customFormat="1" ht="15.75">
      <c r="A152" s="53"/>
      <c r="B152" s="53"/>
      <c r="C152" s="54"/>
      <c r="D152" s="54"/>
      <c r="E152" s="54"/>
      <c r="F152" s="54"/>
      <c r="G152" s="9"/>
      <c r="H152" s="9"/>
      <c r="I152" s="9"/>
      <c r="J152" s="9"/>
    </row>
    <row r="153" spans="1:10" s="8" customFormat="1" ht="15.75">
      <c r="A153" s="53"/>
      <c r="B153" s="53"/>
      <c r="C153" s="54"/>
      <c r="D153" s="54"/>
      <c r="E153" s="54"/>
      <c r="F153" s="54"/>
      <c r="G153" s="9"/>
      <c r="H153" s="9"/>
      <c r="I153" s="9"/>
      <c r="J153" s="9"/>
    </row>
    <row r="154" spans="1:10" s="8" customFormat="1" ht="15.75">
      <c r="A154" s="53"/>
      <c r="B154" s="53"/>
      <c r="C154" s="54"/>
      <c r="D154" s="54"/>
      <c r="E154" s="54"/>
      <c r="F154" s="54"/>
      <c r="G154" s="9"/>
      <c r="H154" s="9"/>
      <c r="I154" s="9"/>
      <c r="J154" s="9"/>
    </row>
    <row r="155" spans="1:10" s="8" customFormat="1" ht="15.75">
      <c r="A155" s="53"/>
      <c r="B155" s="53"/>
      <c r="C155" s="54"/>
      <c r="D155" s="54"/>
      <c r="E155" s="54"/>
      <c r="F155" s="54"/>
      <c r="G155" s="9"/>
      <c r="H155" s="9"/>
      <c r="I155" s="9"/>
      <c r="J155" s="9"/>
    </row>
    <row r="156" spans="1:10" s="8" customFormat="1" ht="15.75">
      <c r="A156" s="53"/>
      <c r="B156" s="53"/>
      <c r="C156" s="54"/>
      <c r="D156" s="54"/>
      <c r="E156" s="54"/>
      <c r="F156" s="54"/>
      <c r="G156" s="9"/>
      <c r="H156" s="9"/>
      <c r="I156" s="9"/>
      <c r="J156" s="9"/>
    </row>
    <row r="157" spans="1:10" s="8" customFormat="1" ht="15.75">
      <c r="A157" s="53"/>
      <c r="B157" s="53"/>
      <c r="C157" s="54"/>
      <c r="D157" s="54"/>
      <c r="E157" s="54"/>
      <c r="F157" s="54"/>
      <c r="G157" s="9"/>
      <c r="H157" s="9"/>
      <c r="I157" s="9"/>
      <c r="J157" s="9"/>
    </row>
    <row r="158" spans="1:10" s="8" customFormat="1" ht="15.75">
      <c r="A158" s="53"/>
      <c r="B158" s="53"/>
      <c r="C158" s="54"/>
      <c r="D158" s="54"/>
      <c r="E158" s="54"/>
      <c r="F158" s="54"/>
      <c r="G158" s="9"/>
      <c r="H158" s="9"/>
      <c r="I158" s="9"/>
      <c r="J158" s="9"/>
    </row>
    <row r="159" spans="1:10" s="8" customFormat="1" ht="15.75">
      <c r="A159" s="53"/>
      <c r="B159" s="53"/>
      <c r="C159" s="54"/>
      <c r="D159" s="54"/>
      <c r="E159" s="54"/>
      <c r="F159" s="54"/>
      <c r="G159" s="9"/>
      <c r="H159" s="9"/>
      <c r="I159" s="9"/>
      <c r="J159" s="9"/>
    </row>
    <row r="160" spans="1:10" s="8" customFormat="1" ht="15.75">
      <c r="A160" s="53"/>
      <c r="B160" s="53"/>
      <c r="C160" s="54"/>
      <c r="D160" s="54"/>
      <c r="E160" s="54"/>
      <c r="F160" s="54"/>
      <c r="G160" s="9"/>
      <c r="H160" s="9"/>
      <c r="I160" s="9"/>
      <c r="J160" s="9"/>
    </row>
    <row r="161" spans="1:10" s="8" customFormat="1" ht="15.75">
      <c r="A161" s="53"/>
      <c r="B161" s="53"/>
      <c r="C161" s="54"/>
      <c r="D161" s="54"/>
      <c r="E161" s="54"/>
      <c r="F161" s="54"/>
      <c r="G161" s="9"/>
      <c r="H161" s="9"/>
      <c r="I161" s="9"/>
      <c r="J161" s="9"/>
    </row>
    <row r="162" spans="1:10" s="8" customFormat="1" ht="15.75">
      <c r="A162" s="53"/>
      <c r="B162" s="53"/>
      <c r="C162" s="54"/>
      <c r="D162" s="54"/>
      <c r="E162" s="54"/>
      <c r="F162" s="54"/>
      <c r="G162" s="9"/>
      <c r="H162" s="9"/>
      <c r="I162" s="9"/>
      <c r="J162" s="9"/>
    </row>
    <row r="163" spans="1:10" s="8" customFormat="1" ht="15.75">
      <c r="A163" s="53"/>
      <c r="B163" s="53"/>
      <c r="C163" s="54"/>
      <c r="D163" s="54"/>
      <c r="E163" s="54"/>
      <c r="F163" s="54"/>
      <c r="G163" s="9"/>
      <c r="H163" s="9"/>
      <c r="I163" s="9"/>
      <c r="J163" s="9"/>
    </row>
    <row r="164" spans="1:10" s="8" customFormat="1" ht="15.75">
      <c r="A164" s="53"/>
      <c r="B164" s="53"/>
      <c r="C164" s="54"/>
      <c r="D164" s="54"/>
      <c r="E164" s="54"/>
      <c r="F164" s="54"/>
      <c r="G164" s="9"/>
      <c r="H164" s="9"/>
      <c r="I164" s="9"/>
      <c r="J164" s="9"/>
    </row>
    <row r="165" spans="1:10" s="8" customFormat="1" ht="15.75">
      <c r="A165" s="53"/>
      <c r="B165" s="53"/>
      <c r="C165" s="54"/>
      <c r="D165" s="54"/>
      <c r="E165" s="54"/>
      <c r="F165" s="54"/>
      <c r="G165" s="9"/>
      <c r="H165" s="9"/>
      <c r="I165" s="9"/>
      <c r="J165" s="9"/>
    </row>
    <row r="166" spans="1:10" s="8" customFormat="1" ht="15.75">
      <c r="A166" s="53"/>
      <c r="B166" s="53"/>
      <c r="C166" s="54"/>
      <c r="D166" s="54"/>
      <c r="E166" s="54"/>
      <c r="F166" s="54"/>
      <c r="G166" s="9"/>
      <c r="H166" s="9"/>
      <c r="I166" s="9"/>
      <c r="J166" s="9"/>
    </row>
    <row r="167" spans="1:10" s="8" customFormat="1" ht="15.75">
      <c r="A167" s="53"/>
      <c r="B167" s="53"/>
      <c r="C167" s="54"/>
      <c r="D167" s="54"/>
      <c r="E167" s="54"/>
      <c r="F167" s="54"/>
      <c r="G167" s="9"/>
      <c r="H167" s="9"/>
      <c r="I167" s="9"/>
      <c r="J167" s="9"/>
    </row>
    <row r="168" spans="1:10" s="8" customFormat="1" ht="15.75">
      <c r="A168" s="53"/>
      <c r="B168" s="53"/>
      <c r="C168" s="54"/>
      <c r="D168" s="54"/>
      <c r="E168" s="54"/>
      <c r="F168" s="54"/>
      <c r="G168" s="9"/>
      <c r="H168" s="9"/>
      <c r="I168" s="9"/>
      <c r="J168" s="9"/>
    </row>
    <row r="169" spans="1:10" s="8" customFormat="1" ht="15.75">
      <c r="A169" s="53"/>
      <c r="B169" s="53"/>
      <c r="C169" s="54"/>
      <c r="D169" s="54"/>
      <c r="E169" s="54"/>
      <c r="F169" s="54"/>
      <c r="G169" s="9"/>
      <c r="H169" s="9"/>
      <c r="I169" s="9"/>
      <c r="J169" s="9"/>
    </row>
    <row r="170" spans="1:10" s="8" customFormat="1" ht="15.75">
      <c r="A170" s="53"/>
      <c r="B170" s="53"/>
      <c r="C170" s="54"/>
      <c r="D170" s="54"/>
      <c r="E170" s="54"/>
      <c r="F170" s="54"/>
      <c r="G170" s="9"/>
      <c r="H170" s="9"/>
      <c r="I170" s="9"/>
      <c r="J170" s="9"/>
    </row>
    <row r="171" spans="1:10" s="8" customFormat="1" ht="15.75">
      <c r="A171" s="53"/>
      <c r="B171" s="53"/>
      <c r="C171" s="54"/>
      <c r="D171" s="54"/>
      <c r="E171" s="54"/>
      <c r="F171" s="54"/>
      <c r="G171" s="9"/>
      <c r="H171" s="9"/>
      <c r="I171" s="9"/>
      <c r="J171" s="9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2013-02-27T09:23:12Z</dcterms:created>
  <dcterms:modified xsi:type="dcterms:W3CDTF">2013-02-27T09:25:10Z</dcterms:modified>
  <cp:category/>
  <cp:version/>
  <cp:contentType/>
  <cp:contentStatus/>
</cp:coreProperties>
</file>